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175"/>
  </bookViews>
  <sheets>
    <sheet name="Sheet1 " sheetId="2" r:id="rId1"/>
  </sheets>
  <definedNames>
    <definedName name="_.C1__1__0__0">#REF!</definedName>
    <definedName name="_.D1__1__0__0">#REF!</definedName>
    <definedName name="_.E1__1__0__0">#REF!</definedName>
    <definedName name="_.F1__1__0__0">#REF!</definedName>
    <definedName name="_.G1__1__0__0">#REF!</definedName>
    <definedName name="_.H1__1__0__9">#REF!</definedName>
    <definedName name="_.I1__1__0__0">#REF!</definedName>
    <definedName name="_.J1__1__0__7">#REF!</definedName>
    <definedName name="_.K1__1__0__499">#REF!</definedName>
    <definedName name="_.L1__1__0__1002">#REF!</definedName>
    <definedName name="_.M1__1__0__.01">#REF!</definedName>
    <definedName name="_.N1__1__0__.01">#REF!</definedName>
    <definedName name="_.O1__1__0__.01">#REF!</definedName>
    <definedName name="_.P1__1__0__064">#REF!</definedName>
    <definedName name="___n_1__rt_ec__rd_.B1.A8.BC.DB.B5.A5.D6.F7.D0.C5.CF.A2.2E__cpl_1__fl_0__ne_0__pn_0__pa_0__c_0__np_0__nr_0__dr_0__re_0__">#REF!</definedName>
    <definedName name="___n_2__rt_ec__rd_.B1.A8.BC.DB.B5.A5.C9.CC.C6.B7.B1.ED.2E__cpl_1__fl_0__ne_0__pn_0__pa_0__c_0__np_0__nr_0__dr_0__re_0__">#REF!</definedName>
    <definedName name="___n_3__rt_ec__rv_1__cpl_1__fl_0__ne_0__pn_0__pa_0__c_0__np_0__nr_0__dr_0__re_0__">#REF!</definedName>
    <definedName name="COMM..0CkzR.01.3B.93.1FZ.BB.5B5.0E.18.E9.E2R12C4__1__0__.23.23.B1.A8.BC.DB.B5.A5.C9.CC.C6.B7.B1.ED.23.23.C6.E4.CB.FC.2E.B3.DF.B4.E7.23.23.2A.23.23.B1.A8.BC.DB.B5.A5.C9.CC.C6.B7.B1.ED.23.23.C6.E4.CB.FC.2E.BA.F1.B6.C8.23.23MM.01">#REF!</definedName>
    <definedName name="COMM..0CkzR.01.3B.93.1FZ.BB.5B5.0E.18.E9.E2R13C2__1__0__.CB.B5.C3.F7.A3.BA.23.23.B5.A5.BE.DD.CC.F5.BF.EE.B1.ED.23.23.B1.A8.BC.DB.CB.B5.C3.F7.23.23.01">#REF!</definedName>
    <definedName name="COMM..0CkzR.01.3B.93.1FZ.BB.5B5.0E.18.E9.E2R14C9__1__0__1.2E.20.23.23.B1.A8.BC.DB.B5.A5.D6.F7.D0.C5.CF.A2.23.23.BC.DB.B8.F1.B1.B8.D7.A2.23.23.01">#REF!</definedName>
    <definedName name="COMM.Sheet1R10C7__1__0__Email.3A.20.20.23.23.BF.CD.BB.A7.C1.AA.CF.B5.C8.CB.23.23LinkEmail.23.23.01">#REF!</definedName>
    <definedName name="COMM.Sheet1R11C11__1__0__.C8.D5.C6.DA.A3.BA.01">#REF!</definedName>
    <definedName name="COMM.Sheet1R11C12__1__0__.23.23.B1.A8.BC.DB.B5.A5.D6.F7.D0.C5.CF.A2.23.23CreateTime.23.23.01">#REF!</definedName>
    <definedName name="COMM.Sheet1R11C13__1__0__.B5.A5.BC.DB.0D.0A.23.23.B1.A8.BC.DB.B5.A5.D6.F7.D0.C5.CF.A2.23.23MoneyKindID.23.23.01">#REF!</definedName>
    <definedName name="COMM.Sheet1R11C2__1__0__.B7.B3.BD.BB.A3.BA.20.23.23.BF.CD.BB.A7.C1.AA.CF.B5.C8.CB.23.23LinkName.23.23.20.20.20.01">#REF!</definedName>
    <definedName name="COMM.Sheet1R11C2__2__0__20.20.C8.D5.C6.DA.A3.BA.23.23.B1.A8.BC.DB.B5.A5.D6.F7.D0.C5.CF.A2.23.23CreateTime.23.23.01">#REF!</definedName>
    <definedName name="COMM.Sheet1R12C13__1__0__.23.23.B1.A8.BC.DB.B5.A5.C9.CC.C6.B7.B1.ED.23.23FCQuotePrice.23.23.01">#REF!</definedName>
    <definedName name="COMM.Sheet1R12C2__1__0__.23.23.B1.A8.BC.DB.B5.A5.C9.CC.C6.B7.B1.ED.23.23GoodsCName.23.23.01">#REF!</definedName>
    <definedName name="COMM.Sheet1R12C7__1__0__.23.23.B1.A8.BC.DB.B5.A5.C9.CC.C6.B7.B1.ED.23.23GoodsNum.23.23.23.23.B1.A8.BC.DB.B5.A5.C9.CC.C6.B7.B1.ED.23.23GoodsUnit.23.23.01">#REF!</definedName>
    <definedName name="COMM.Sheet1R12C9__1__0__.23.23.B1.A8.BC.DB.B5.A5.C9.CC.C6.B7.B1.ED.23.23.C6.E4.CB.FC.2E.B2.FA.C6.B7.D1.D5.C9.AB.23.23.01">#REF!</definedName>
    <definedName name="COMM.Sheet1R13C10__1__0__.23.23.B1.A8.BC.DB.B5.A5.C9.CC.C6.B7.B1.ED.23.23.C6.E4.CB.FC.2E.B5.E7.B6.C6.23.23.01">#REF!</definedName>
    <definedName name="COMM.Sheet1R13C11__1__0__.23.23.B1.A8.BC.DB.B5.A5.C9.CC.C6.B7.B1.ED.23.23.C6.E4.CB.FC.2E.C5.E4.BC.FE.23.23.01">#REF!</definedName>
    <definedName name="COMM.Sheet1R13C12__1__0__.23.23.B1.A8.BC.DB.B5.A5.C9.CC.C6.B7.B1.ED.23.23.C6.E4.CB.FC.2E.D1.F9.C6.B7.B7.D1.23.23.01">#REF!</definedName>
    <definedName name="COMM.Sheet1R13C5__1__0__.23.23.B1.A8.BC.DB.B5.A5.C9.CC.C6.B7.B1.ED.23.23.C6.E4.CB.FC.2E.D6.C6.D7.F7.D6.D6.C0.E0.23.23.01">#REF!</definedName>
    <definedName name="COMM.Sheet1R15C9__1__0__2.2E.B4.F2.20.D1.F9.20.20.23.23.B1.A8.BC.DB.B5.A5.D6.F7.D0.C5.CF.A2.23.23.B4.F2.D1.F9.CC.EC.CA.FD.23.23.20.CC.EC.01">#REF!</definedName>
    <definedName name="COMM.Sheet1R16C9__1__0__3.2E.C9.FA.20.B2.FA.20.23.23.B1.A8.BC.DB.B5.A5.D6.F7.D0.C5.CF.A2.23.23LimitPeriod.23.23.CC.EC.01">#REF!</definedName>
    <definedName name="COMM.Sheet1R17C9__1__0__4.2E.B0.FC.20.D7.B0.20.20.A3.BA.23.23.B1.A8.BC.DB.B5.A5.D6.F7.D0.C5.CF.A2.23.23.B0.FC.D7.B0.B7.BD.CA.BD.23.23.20.20.20.01">#REF!</definedName>
    <definedName name="COMM.Sheet1R18C9__1__0__5.2E.B8.B6.BF.EE.B7.BD.CA.BD.A3.BA.23.23.B1.A8.BC.DB.B5.A5.D6.F7.D0.C5.CF.A2.23.23PayMode.23.23.01">#REF!</definedName>
    <definedName name="COMM.Sheet1R19C9__1__0__.B1.A8.BC.DB.D3.D0.D0.A7.C6.DA.20.23.23.B1.A8.BC.DB.B5.A5.D6.F7.D0.C5.CF.A2.23.23ValidPeriod.23.23.CC.EC.01">#REF!</definedName>
    <definedName name="COMM.Sheet1R24C11__1__0__Email.3A.23.23.D2.B5.CE.F1.D4.B1.D0.C5.CF.A2.23.23EmailAddr.23.23.01">#REF!</definedName>
    <definedName name="COMM.Sheet1R24C2__1__0__.C1.AA.CF.B5.C8.CB.A3.BA.23.23.D2.B5.CE.F1.D4.B1.D0.C5.CF.A2.23.23OpName.23.23.20.20.01">#REF!</definedName>
    <definedName name="COMM.Sheet1R24C2__2__0__0.20.20.20.20.20.20.20.20.20.20.20.20.20.20.20.20.20.20.20.20Email.3A.23.23.D2.B5.CE.F1.D4.B1.D0.C5.CF.A2.23.23EmailAddr.23.23.01">#REF!</definedName>
    <definedName name="COMM.Sheet1R24C7__1__0__.20.D2.C6.B6.AF.B5.E7.BB.B0.A3.BA.23.23.D2.B5.CE.F1.D4.B1.D0.C5.CF.A2.23.23Mobile.23.23.01">#REF!</definedName>
    <definedName name="COMM.Sheet1R25C11__1__0__Email.3A.23.23.C9.F3.C5.FA.C8.CB.D0.C5.CF.A2.23.23EmailAddr.23.23.01">#REF!</definedName>
    <definedName name="COMM.Sheet1R25C2__1__0__.D2.B5.CE.F1.BE.AD.C0.ED.A3.BA.23.23.C9.F3.C5.FA.C8.CB.D0.C5.CF.A2.23.23OpName.23.23.01">#REF!</definedName>
    <definedName name="COMM.Sheet1R25C2__2__0__2.23.23Mobile.23.23.20.20.20.20.20.20.20.20.20.20.20.20.20.20.20.20.20.20Email.3A.23.23.C9.F3.C5.FA.C8.CB.D0.C5.CF.A2.23.23EmailAddr.23.23.01">#REF!</definedName>
    <definedName name="COMM.Sheet1R25C7__1__0__.D2.C6.B6.AF.B5.E7.BB.B0.A3.BA.23.23.C9.F3.C5.FA.C8.CB.D0.C5.CF.A2.23.23Mobile.23.23.01">#REF!</definedName>
    <definedName name="COMM.Sheet1R2C2__1__0__.23.23.B1.A8.BC.DB.CF.C2.B9.AB.CB.BE.D0.C5.CF.A2.23.23CompanyName.23.23.01">#REF!</definedName>
    <definedName name="COMM.Sheet1R4C2__1__0__WIN.2DWININDUSTRIALCO.2E.2CLTD.20.01">#REF!</definedName>
    <definedName name="COMM.Sheet1R5C2__2__0__0.20.20.20.20.20.20.20.20.20.B4.AB.D5.E6.A3.BA0769.2D81369082.01">#REF!</definedName>
    <definedName name="COMM.Sheet1R6C2__1__0__.20.B5.E7.BB.B0.A3.BA0769.2D81370288.20.20.20.20.20.20.20.20.20.20.20.20.20.20.20.20.20.20.20.20.20.20.20.B4.AB.D5.E6.A3.BA0769.2D81369082.01">#REF!</definedName>
    <definedName name="COMM.Sheet1R6C2__2__0__23.B2.D9.D7.F7.D4.B1.D0.C5.CF.A2.23.23QQ.23.23.01">#REF!</definedName>
    <definedName name="COMM.Sheet1R7C2__1__0__.B9.A4.B3.A7.B5.D8.D6.B7.A3.BA.D6.D0.B9.FA.B9.E3.B6.AB.CA.A1.B6.AB.DD.B8.CA.D0.CA.AF.C5.C5.D5.F2.B3.E0.BF.B2.B9.A4.D2.B5.C7.F8.B1.B11.C2.B73.BA.C5.20.01">#REF!</definedName>
    <definedName name="COMM.Sheet1R7C2__1__0__.B9.AB.CB.BE.CD.F8.D6.B7.A3.BAhttp.3A.2F.2Fwww.2Egd.2Dwinwin.2Ecom.20.20.20.20.20.20.20.20.20.20.20.20.01">#REF!</definedName>
    <definedName name="COMM.Sheet1R9C11__1__0__.B4.AB.D5.E6.A3.BA.01">#REF!</definedName>
    <definedName name="COMM.Sheet1R9C12__1__0__.23.23.BF.CD.BB.A7.D0.C5.CF.A2.B1.ED.23.23FaxNo.23.23.01">#REF!</definedName>
    <definedName name="COMM.Sheet1R9C2__1__0__.D6.C2.A3.BA.23.23.BF.CD.BB.A7.D0.C5.CF.A2.B1.ED.23.23CustName.23.23.01">#REF!</definedName>
    <definedName name="COMM.Sheet1R9C2__2__0__23.23.20.20.20.20.20.20.20.20.20.20.20.20.20.20.B4.AB.D5.E6.A3.BA.23.23.BF.CD.BB.A7.D0.C5.CF.A2.B1.ED.23.23FaxNo.23.23.01">#REF!</definedName>
    <definedName name="COMM.Sheet1R9C7__1__0__.B5.E7.BB.B0.A3.BA.23.23.BF.CD.BB.A7.D0.C5.CF.A2.B1.ED.23.23TelNo.23.23.01">#REF!</definedName>
    <definedName name="FORM_.0CkzR.01.3B.93.1FZ.BB.5B5.0E.18.E9.E2R12C13__0.010000000BArial.02.030.2E175925925925926.04.050000.06ad.7C">#REF!</definedName>
    <definedName name="FORM_.0CkzR.01.3B.93.1FZ.BB.5B5.0E.18.E9.E2R12C2__2.010000000BArial.02.030.2E175925925925926.04.050000.06abd.7C">#REF!</definedName>
    <definedName name="FORM_.0CkzR.01.3B.93.1FZ.BB.5B5.0E.18.E9.E2R13C2.R23C8__0.010000000BArial.02.030.2E75.04.050000.06ad.7C">#REF!</definedName>
    <definedName name="FORM_.0CkzR.01.3B.93.1FZ.BB.5B5.0E.18.E9.E2R9C12.R9C13__0.010000000CArial.02.030.2E525.04.051000.06ad.7C">#REF!</definedName>
    <definedName name="FORM_R10C14__0.010000000BArial.02.030.2E175925925925926.04.050000.06ad.7C">#REF!</definedName>
    <definedName name="FORM_R11C2.R11C14__0.010000000BArial.02.030.2E575757575757576.04.050000.06ad.7C">#REF!</definedName>
    <definedName name="FORM_Sheet1R12C11__0.010000000BArial.02.030.2E175925925925926.04.050000.06ad.7C">#REF!</definedName>
    <definedName name="FORM_Sheet1R12C4__2.0100000009.CB.CE.CC.E5.02.030.04.050000.06b.7C">#REF!</definedName>
    <definedName name="FORM_Sheet1R12C5.R12C6__0.010000000BArial.02.030.2E175925925925926.04.050000.06ad.7C">#REF!</definedName>
    <definedName name="FORM_Sheet1R12C5__2.010000000BArial.02.030.2E175925925925926.04.050000.06ad.7C">#REF!</definedName>
    <definedName name="FORM_Sheet1R12C7.R12C8__0.010000000BArial.02.030.2E175925925925926.04.050000.06ad.7C">#REF!</definedName>
    <definedName name="FORM_Sheet1R12C9__0.010000000BArial.02.030.2E175925925925926.04.050000.06ad.7C">#REF!</definedName>
    <definedName name="FORM_Sheet1R18C9.R18C13__0.010000000B.CB.CE.CC.E5.02.030.2E710526315789474.04.050000.06ad.7C">#REF!</definedName>
    <definedName name="GUID.26854D4163434123BA5113814BD97F62_.23.23.B2.FA.C6.B7.BF.E2.B2.FA.C6.B7.CD.BC.C6.AC.23.23.CD.BC.C6.AC.23.23JPEG.23.23012C020468.23.23">"A1"</definedName>
    <definedName name="GUID.67A6918D51184D12AC0D8C1C9EE16AED_.23.23.B2.FA.C6.B7.BF.E2.B2.FA.C6.B7.CD.BC.C6.AC.23.23.CD.BC.C6.AC.23.23JPEG.23.2301F4020001">"A1"</definedName>
    <definedName name="GUID.CCE32B143DCC4F33BD6ACF208D47D902_.23.23.B9.AB.CB.BE.D5.C2.23.23.B9.AB.CB.BE.D5.C2.23.23JPEG.23.2301F4020601">"A1"</definedName>
    <definedName name="GUID.EFC4902AE34C4DEEB914C1AF1DFE7812_.23.23.B2.FA.C6.B7.BF.E2.B2.FA.C6.B7.CD.BC.C6.AC.23.23.CD.BC.C6.AC.23.23JPEG.23.23012C020401">"A1"</definedName>
    <definedName name="_.C1__1__0__0" localSheetId="0">'Sheet1 '!#REF!</definedName>
    <definedName name="_.D1__1__0__0" localSheetId="0">'Sheet1 '!$E$1:$E$1</definedName>
    <definedName name="_.E1__1__0__0" localSheetId="0">'Sheet1 '!#REF!</definedName>
    <definedName name="_.F1__1__0__0" localSheetId="0">'Sheet1 '!$G$1:$G$1</definedName>
    <definedName name="_.G1__1__0__0" localSheetId="0">'Sheet1 '!#REF!</definedName>
    <definedName name="_.H1__1__0__9" localSheetId="0">'Sheet1 '!#REF!</definedName>
    <definedName name="_.I1__1__0__0" localSheetId="0">'Sheet1 '!#REF!</definedName>
    <definedName name="_.J1__1__0__7" localSheetId="0">'Sheet1 '!#REF!</definedName>
    <definedName name="_.K1__1__0__499" localSheetId="0">'Sheet1 '!#REF!</definedName>
    <definedName name="_.L1__1__0__1002" localSheetId="0">'Sheet1 '!#REF!</definedName>
    <definedName name="_.M1__1__0__.01" localSheetId="0">'Sheet1 '!#REF!</definedName>
    <definedName name="_.N1__1__0__.01" localSheetId="0">'Sheet1 '!#REF!</definedName>
    <definedName name="_.O1__1__0__.01" localSheetId="0">'Sheet1 '!$J$1:$J$1</definedName>
    <definedName name="_.P1__1__0__064" localSheetId="0">'Sheet1 '!$K$1:$K$1</definedName>
    <definedName name="___n_1__rt_ec__rd_.B1.A8.BC.DB.B5.A5.D6.F7.D0.C5.CF.A2.2E__cpl_1__fl_0__ne_0__pn_0__pa_0__c_0__np_0__nr_0__dr_0__re_0__" localSheetId="0">'Sheet1 '!#REF!</definedName>
    <definedName name="___n_2__rt_ec__rd_.B1.A8.BC.DB.B5.A5.C9.CC.C6.B7.B1.ED.2E__cpl_1__fl_0__ne_0__pn_0__pa_0__c_0__np_0__nr_0__dr_0__re_0__" localSheetId="0">'Sheet1 '!#REF!</definedName>
    <definedName name="___n_3__rt_ec__rv_1__cpl_1__fl_0__ne_0__pn_0__pa_0__c_0__np_0__nr_0__dr_0__re_0__" localSheetId="0">'Sheet1 '!#REF!</definedName>
    <definedName name="COMM..0CkzR.01.3B.93.1FZ.BB.5B5.0E.18.E9.E2R12C4__1__0__.23.23.B1.A8.BC.DB.B5.A5.C9.CC.C6.B7.B1.ED.23.23.C6.E4.CB.FC.2E.B3.DF.B4.E7.23.23.2A.23.23.B1.A8.BC.DB.B5.A5.C9.CC.C6.B7.B1.ED.23.23.C6.E4.CB.FC.2E.BA.F1.B6.C8.23.23MM.01" localSheetId="0">'Sheet1 '!#REF!</definedName>
    <definedName name="COMM..0CkzR.01.3B.93.1FZ.BB.5B5.0E.18.E9.E2R13C2__1__0__.CB.B5.C3.F7.A3.BA.23.23.B5.A5.BE.DD.CC.F5.BF.EE.B1.ED.23.23.B1.A8.BC.DB.CB.B5.C3.F7.23.23.01" localSheetId="0">'Sheet1 '!#REF!</definedName>
    <definedName name="COMM..0CkzR.01.3B.93.1FZ.BB.5B5.0E.18.E9.E2R14C9__1__0__1.2E.20.23.23.B1.A8.BC.DB.B5.A5.D6.F7.D0.C5.CF.A2.23.23.BC.DB.B8.F1.B1.B8.D7.A2.23.23.01" localSheetId="0">'Sheet1 '!#REF!</definedName>
    <definedName name="COMM.Sheet1R10C7__1__0__Email.3A.20.20.23.23.BF.CD.BB.A7.C1.AA.CF.B5.C8.CB.23.23LinkEmail.23.23.01" localSheetId="0">'Sheet1 '!#REF!</definedName>
    <definedName name="COMM.Sheet1R11C11__1__0__.C8.D5.C6.DA.A3.BA.01" localSheetId="0">'Sheet1 '!#REF!</definedName>
    <definedName name="COMM.Sheet1R11C12__1__0__.23.23.B1.A8.BC.DB.B5.A5.D6.F7.D0.C5.CF.A2.23.23CreateTime.23.23.01" localSheetId="0">'Sheet1 '!#REF!</definedName>
    <definedName name="COMM.Sheet1R11C13__1__0__.B5.A5.BC.DB.0D.0A.23.23.B1.A8.BC.DB.B5.A5.D6.F7.D0.C5.CF.A2.23.23MoneyKindID.23.23.01" localSheetId="0">'Sheet1 '!#REF!</definedName>
    <definedName name="COMM.Sheet1R11C2__1__0__.B7.B3.BD.BB.A3.BA.20.23.23.BF.CD.BB.A7.C1.AA.CF.B5.C8.CB.23.23LinkName.23.23.20.20.20.01" localSheetId="0">'Sheet1 '!#REF!</definedName>
    <definedName name="COMM.Sheet1R11C2__2__0__20.20.C8.D5.C6.DA.A3.BA.23.23.B1.A8.BC.DB.B5.A5.D6.F7.D0.C5.CF.A2.23.23CreateTime.23.23.01" localSheetId="0">'Sheet1 '!#REF!</definedName>
    <definedName name="COMM.Sheet1R12C13__1__0__.23.23.B1.A8.BC.DB.B5.A5.C9.CC.C6.B7.B1.ED.23.23FCQuotePrice.23.23.01" localSheetId="0">'Sheet1 '!#REF!</definedName>
    <definedName name="COMM.Sheet1R12C2__1__0__.23.23.B1.A8.BC.DB.B5.A5.C9.CC.C6.B7.B1.ED.23.23GoodsCName.23.23.01" localSheetId="0">'Sheet1 '!#REF!</definedName>
    <definedName name="COMM.Sheet1R12C7__1__0__.23.23.B1.A8.BC.DB.B5.A5.C9.CC.C6.B7.B1.ED.23.23GoodsNum.23.23.23.23.B1.A8.BC.DB.B5.A5.C9.CC.C6.B7.B1.ED.23.23GoodsUnit.23.23.01" localSheetId="0">'Sheet1 '!#REF!</definedName>
    <definedName name="COMM.Sheet1R12C9__1__0__.23.23.B1.A8.BC.DB.B5.A5.C9.CC.C6.B7.B1.ED.23.23.C6.E4.CB.FC.2E.B2.FA.C6.B7.D1.D5.C9.AB.23.23.01" localSheetId="0">'Sheet1 '!#REF!</definedName>
    <definedName name="COMM.Sheet1R13C10__1__0__.23.23.B1.A8.BC.DB.B5.A5.C9.CC.C6.B7.B1.ED.23.23.C6.E4.CB.FC.2E.B5.E7.B6.C6.23.23.01" localSheetId="0">'Sheet1 '!#REF!</definedName>
    <definedName name="COMM.Sheet1R13C11__1__0__.23.23.B1.A8.BC.DB.B5.A5.C9.CC.C6.B7.B1.ED.23.23.C6.E4.CB.FC.2E.C5.E4.BC.FE.23.23.01" localSheetId="0">'Sheet1 '!#REF!</definedName>
    <definedName name="COMM.Sheet1R13C12__1__0__.23.23.B1.A8.BC.DB.B5.A5.C9.CC.C6.B7.B1.ED.23.23.C6.E4.CB.FC.2E.D1.F9.C6.B7.B7.D1.23.23.01" localSheetId="0">'Sheet1 '!#REF!</definedName>
    <definedName name="COMM.Sheet1R13C5__1__0__.23.23.B1.A8.BC.DB.B5.A5.C9.CC.C6.B7.B1.ED.23.23.C6.E4.CB.FC.2E.D6.C6.D7.F7.D6.D6.C0.E0.23.23.01" localSheetId="0">'Sheet1 '!#REF!</definedName>
    <definedName name="COMM.Sheet1R15C9__1__0__2.2E.B4.F2.20.D1.F9.20.20.23.23.B1.A8.BC.DB.B5.A5.D6.F7.D0.C5.CF.A2.23.23.B4.F2.D1.F9.CC.EC.CA.FD.23.23.20.CC.EC.01" localSheetId="0">'Sheet1 '!#REF!</definedName>
    <definedName name="COMM.Sheet1R16C9__1__0__3.2E.C9.FA.20.B2.FA.20.23.23.B1.A8.BC.DB.B5.A5.D6.F7.D0.C5.CF.A2.23.23LimitPeriod.23.23.CC.EC.01" localSheetId="0">'Sheet1 '!#REF!</definedName>
    <definedName name="COMM.Sheet1R17C9__1__0__4.2E.B0.FC.20.D7.B0.20.20.A3.BA.23.23.B1.A8.BC.DB.B5.A5.D6.F7.D0.C5.CF.A2.23.23.B0.FC.D7.B0.B7.BD.CA.BD.23.23.20.20.20.01" localSheetId="0">'Sheet1 '!#REF!</definedName>
    <definedName name="COMM.Sheet1R18C9__1__0__5.2E.B8.B6.BF.EE.B7.BD.CA.BD.A3.BA.23.23.B1.A8.BC.DB.B5.A5.D6.F7.D0.C5.CF.A2.23.23PayMode.23.23.01" localSheetId="0">'Sheet1 '!#REF!</definedName>
    <definedName name="COMM.Sheet1R19C9__1__0__.B1.A8.BC.DB.D3.D0.D0.A7.C6.DA.20.23.23.B1.A8.BC.DB.B5.A5.D6.F7.D0.C5.CF.A2.23.23ValidPeriod.23.23.CC.EC.01" localSheetId="0">'Sheet1 '!#REF!</definedName>
    <definedName name="COMM.Sheet1R24C11__1__0__Email.3A.23.23.D2.B5.CE.F1.D4.B1.D0.C5.CF.A2.23.23EmailAddr.23.23.01" localSheetId="0">'Sheet1 '!#REF!</definedName>
    <definedName name="COMM.Sheet1R24C2__1__0__.C1.AA.CF.B5.C8.CB.A3.BA.23.23.D2.B5.CE.F1.D4.B1.D0.C5.CF.A2.23.23OpName.23.23.20.20.01" localSheetId="0">'Sheet1 '!#REF!</definedName>
    <definedName name="COMM.Sheet1R24C2__2__0__0.20.20.20.20.20.20.20.20.20.20.20.20.20.20.20.20.20.20.20.20Email.3A.23.23.D2.B5.CE.F1.D4.B1.D0.C5.CF.A2.23.23EmailAddr.23.23.01" localSheetId="0">'Sheet1 '!#REF!</definedName>
    <definedName name="COMM.Sheet1R24C7__1__0__.20.D2.C6.B6.AF.B5.E7.BB.B0.A3.BA.23.23.D2.B5.CE.F1.D4.B1.D0.C5.CF.A2.23.23Mobile.23.23.01" localSheetId="0">'Sheet1 '!#REF!</definedName>
    <definedName name="COMM.Sheet1R25C11__1__0__Email.3A.23.23.C9.F3.C5.FA.C8.CB.D0.C5.CF.A2.23.23EmailAddr.23.23.01" localSheetId="0">'Sheet1 '!#REF!</definedName>
    <definedName name="COMM.Sheet1R25C2__1__0__.D2.B5.CE.F1.BE.AD.C0.ED.A3.BA.23.23.C9.F3.C5.FA.C8.CB.D0.C5.CF.A2.23.23OpName.23.23.01" localSheetId="0">'Sheet1 '!#REF!</definedName>
    <definedName name="COMM.Sheet1R25C2__2__0__2.23.23Mobile.23.23.20.20.20.20.20.20.20.20.20.20.20.20.20.20.20.20.20.20Email.3A.23.23.C9.F3.C5.FA.C8.CB.D0.C5.CF.A2.23.23EmailAddr.23.23.01" localSheetId="0">'Sheet1 '!#REF!</definedName>
    <definedName name="COMM.Sheet1R25C7__1__0__.D2.C6.B6.AF.B5.E7.BB.B0.A3.BA.23.23.C9.F3.C5.FA.C8.CB.D0.C5.CF.A2.23.23Mobile.23.23.01" localSheetId="0">'Sheet1 '!#REF!</definedName>
    <definedName name="COMM.Sheet1R2C2__1__0__.23.23.B1.A8.BC.DB.CF.C2.B9.AB.CB.BE.D0.C5.CF.A2.23.23CompanyName.23.23.01" localSheetId="0">'Sheet1 '!#REF!</definedName>
    <definedName name="COMM.Sheet1R4C2__1__0__WIN.2DWININDUSTRIALCO.2E.2CLTD.20.01" localSheetId="0">'Sheet1 '!#REF!</definedName>
    <definedName name="COMM.Sheet1R5C2__2__0__0.20.20.20.20.20.20.20.20.20.B4.AB.D5.E6.A3.BA0769.2D81369082.01" localSheetId="0">'Sheet1 '!#REF!</definedName>
    <definedName name="COMM.Sheet1R6C2__1__0__.20.B5.E7.BB.B0.A3.BA0769.2D81370288.20.20.20.20.20.20.20.20.20.20.20.20.20.20.20.20.20.20.20.20.20.20.20.B4.AB.D5.E6.A3.BA0769.2D81369082.01" localSheetId="0">'Sheet1 '!#REF!</definedName>
    <definedName name="COMM.Sheet1R6C2__2__0__23.B2.D9.D7.F7.D4.B1.D0.C5.CF.A2.23.23QQ.23.23.01" localSheetId="0">'Sheet1 '!#REF!</definedName>
    <definedName name="COMM.Sheet1R7C2__1__0__.B9.A4.B3.A7.B5.D8.D6.B7.A3.BA.D6.D0.B9.FA.B9.E3.B6.AB.CA.A1.B6.AB.DD.B8.CA.D0.CA.AF.C5.C5.D5.F2.B3.E0.BF.B2.B9.A4.D2.B5.C7.F8.B1.B11.C2.B73.BA.C5.20.01" localSheetId="0">'Sheet1 '!#REF!</definedName>
    <definedName name="COMM.Sheet1R7C2__1__0__.B9.AB.CB.BE.CD.F8.D6.B7.A3.BAhttp.3A.2F.2Fwww.2Egd.2Dwinwin.2Ecom.20.20.20.20.20.20.20.20.20.20.20.20.01" localSheetId="0">'Sheet1 '!#REF!</definedName>
    <definedName name="COMM.Sheet1R9C11__1__0__.B4.AB.D5.E6.A3.BA.01" localSheetId="0">'Sheet1 '!#REF!</definedName>
    <definedName name="COMM.Sheet1R9C12__1__0__.23.23.BF.CD.BB.A7.D0.C5.CF.A2.B1.ED.23.23FaxNo.23.23.01" localSheetId="0">'Sheet1 '!#REF!</definedName>
    <definedName name="COMM.Sheet1R9C2__1__0__.D6.C2.A3.BA.23.23.BF.CD.BB.A7.D0.C5.CF.A2.B1.ED.23.23CustName.23.23.01" localSheetId="0">'Sheet1 '!#REF!</definedName>
    <definedName name="COMM.Sheet1R9C2__2__0__23.23.20.20.20.20.20.20.20.20.20.20.20.20.20.20.B4.AB.D5.E6.A3.BA.23.23.BF.CD.BB.A7.D0.C5.CF.A2.B1.ED.23.23FaxNo.23.23.01" localSheetId="0">'Sheet1 '!#REF!</definedName>
    <definedName name="COMM.Sheet1R9C7__1__0__.B5.E7.BB.B0.A3.BA.23.23.BF.CD.BB.A7.D0.C5.CF.A2.B1.ED.23.23TelNo.23.23.01" localSheetId="0">'Sheet1 '!#REF!</definedName>
    <definedName name="FORM_.0CkzR.01.3B.93.1FZ.BB.5B5.0E.18.E9.E2R12C13__0.010000000BArial.02.030.2E175925925925926.04.050000.06ad.7C" localSheetId="0">'Sheet1 '!#REF!</definedName>
    <definedName name="FORM_.0CkzR.01.3B.93.1FZ.BB.5B5.0E.18.E9.E2R12C2__2.010000000BArial.02.030.2E175925925925926.04.050000.06abd.7C" localSheetId="0">'Sheet1 '!#REF!</definedName>
    <definedName name="FORM_.0CkzR.01.3B.93.1FZ.BB.5B5.0E.18.E9.E2R13C2.R23C8__0.010000000BArial.02.030.2E75.04.050000.06ad.7C" localSheetId="0">'Sheet1 '!#REF!</definedName>
    <definedName name="FORM_.0CkzR.01.3B.93.1FZ.BB.5B5.0E.18.E9.E2R9C12.R9C13__0.010000000CArial.02.030.2E525.04.051000.06ad.7C" localSheetId="0">'Sheet1 '!#REF!</definedName>
    <definedName name="FORM_R10C14__0.010000000BArial.02.030.2E175925925925926.04.050000.06ad.7C" localSheetId="0">'Sheet1 '!#REF!</definedName>
    <definedName name="FORM_R11C2.R11C14__0.010000000BArial.02.030.2E575757575757576.04.050000.06ad.7C" localSheetId="0">'Sheet1 '!#REF!</definedName>
    <definedName name="FORM_Sheet1R12C11__0.010000000BArial.02.030.2E175925925925926.04.050000.06ad.7C" localSheetId="0">'Sheet1 '!#REF!</definedName>
    <definedName name="FORM_Sheet1R12C4__2.0100000009.CB.CE.CC.E5.02.030.04.050000.06b.7C" localSheetId="0">'Sheet1 '!#REF!</definedName>
    <definedName name="FORM_Sheet1R12C5.R12C6__0.010000000BArial.02.030.2E175925925925926.04.050000.06ad.7C" localSheetId="0">'Sheet1 '!#REF!</definedName>
    <definedName name="FORM_Sheet1R12C5__2.010000000BArial.02.030.2E175925925925926.04.050000.06ad.7C" localSheetId="0">'Sheet1 '!#REF!</definedName>
    <definedName name="FORM_Sheet1R12C7.R12C8__0.010000000BArial.02.030.2E175925925925926.04.050000.06ad.7C" localSheetId="0">'Sheet1 '!#REF!</definedName>
    <definedName name="FORM_Sheet1R12C9__0.010000000BArial.02.030.2E175925925925926.04.050000.06ad.7C" localSheetId="0">'Sheet1 '!#REF!</definedName>
    <definedName name="FORM_Sheet1R18C9.R18C13__0.010000000B.CB.CE.CC.E5.02.030.2E710526315789474.04.050000.06ad.7C" localSheetId="0">'Sheet1 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6" name="ID_82878E9F26E54B68966D7297C0B7C740" descr="微信图片_2025112715525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648460" y="6276975"/>
          <a:ext cx="9075420" cy="10058400"/>
        </a:xfrm>
        <a:prstGeom prst="rect">
          <a:avLst/>
        </a:prstGeom>
      </xdr:spPr>
    </xdr:pic>
  </etc:cellImage>
  <etc:cellImage>
    <xdr:pic>
      <xdr:nvPicPr>
        <xdr:cNvPr id="9" name="ID_A7665679FFE2408B97CA814B28485605" descr="微信图片_2025112715530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648460" y="8586470"/>
          <a:ext cx="8331835" cy="9658350"/>
        </a:xfrm>
        <a:prstGeom prst="rect">
          <a:avLst/>
        </a:prstGeom>
      </xdr:spPr>
    </xdr:pic>
  </etc:cellImage>
  <etc:cellImage>
    <xdr:pic>
      <xdr:nvPicPr>
        <xdr:cNvPr id="10" name="ID_A491689EAD37493B8A75BDB52E55306A" descr="微信图片_2025112716021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648460" y="4537075"/>
          <a:ext cx="5944235" cy="7184390"/>
        </a:xfrm>
        <a:prstGeom prst="rect">
          <a:avLst/>
        </a:prstGeom>
      </xdr:spPr>
    </xdr:pic>
  </etc:cellImage>
  <etc:cellImage>
    <xdr:pic>
      <xdr:nvPicPr>
        <xdr:cNvPr id="11" name="ID_2EAE0DD3F2CE4D95A3BB05E0460FF83F" descr="微信图片_202511271605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1648460" y="5610225"/>
          <a:ext cx="8173085" cy="7498715"/>
        </a:xfrm>
        <a:prstGeom prst="rect">
          <a:avLst/>
        </a:prstGeom>
      </xdr:spPr>
    </xdr:pic>
  </etc:cellImage>
  <etc:cellImage>
    <xdr:pic>
      <xdr:nvPicPr>
        <xdr:cNvPr id="12" name="ID_FFFEFA7E7446409E902C98E04EC26AFF" descr="微信图片_20251127160920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1648460" y="6432550"/>
          <a:ext cx="7347585" cy="6539230"/>
        </a:xfrm>
        <a:prstGeom prst="rect">
          <a:avLst/>
        </a:prstGeom>
      </xdr:spPr>
    </xdr:pic>
  </etc:cellImage>
  <etc:cellImage>
    <xdr:pic>
      <xdr:nvPicPr>
        <xdr:cNvPr id="13" name="ID_3F58630DD94848DD84B2D0F269B753B2" descr="微信图片_20251127161344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1648460" y="7228840"/>
          <a:ext cx="7779385" cy="7543800"/>
        </a:xfrm>
        <a:prstGeom prst="rect">
          <a:avLst/>
        </a:prstGeom>
      </xdr:spPr>
    </xdr:pic>
  </etc:cellImage>
  <etc:cellImage>
    <xdr:pic>
      <xdr:nvPicPr>
        <xdr:cNvPr id="14" name="ID_3DB7A35F27A544CAA1A4392E621AFB24" descr="微信图片_20251127162113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1648460" y="8684260"/>
          <a:ext cx="9131935" cy="10041890"/>
        </a:xfrm>
        <a:prstGeom prst="rect">
          <a:avLst/>
        </a:prstGeom>
      </xdr:spPr>
    </xdr:pic>
  </etc:cellImage>
  <etc:cellImage>
    <xdr:pic>
      <xdr:nvPicPr>
        <xdr:cNvPr id="15" name="ID_4E6B1D263EAF4E8CB6EFF14031766D30" descr="微信图片_20251127162118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1648460" y="9662160"/>
          <a:ext cx="7030085" cy="10057765"/>
        </a:xfrm>
        <a:prstGeom prst="rect">
          <a:avLst/>
        </a:prstGeom>
      </xdr:spPr>
    </xdr:pic>
  </etc:cellImage>
  <etc:cellImage>
    <xdr:pic>
      <xdr:nvPicPr>
        <xdr:cNvPr id="16" name="ID_24143D264757496894F5741D6E867720" descr="微信图片_20251127162122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1648460" y="10935335"/>
          <a:ext cx="9500235" cy="9693275"/>
        </a:xfrm>
        <a:prstGeom prst="rect">
          <a:avLst/>
        </a:prstGeom>
      </xdr:spPr>
    </xdr:pic>
  </etc:cellImage>
  <etc:cellImage>
    <xdr:pic>
      <xdr:nvPicPr>
        <xdr:cNvPr id="17" name="ID_53A11D7FA4AE44A2A6E0D2E4CC3261DF" descr="微信图片_20251127162448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648460" y="4371975"/>
          <a:ext cx="8001635" cy="7615555"/>
        </a:xfrm>
        <a:prstGeom prst="rect">
          <a:avLst/>
        </a:prstGeom>
      </xdr:spPr>
    </xdr:pic>
  </etc:cellImage>
  <etc:cellImage>
    <xdr:pic>
      <xdr:nvPicPr>
        <xdr:cNvPr id="18" name="ID_52ECFE0C05224075AC3D0DC3C641B9CC" descr="微信图片_2025112716441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648460" y="13518515"/>
          <a:ext cx="8110855" cy="10067290"/>
        </a:xfrm>
        <a:prstGeom prst="rect">
          <a:avLst/>
        </a:prstGeom>
      </xdr:spPr>
    </xdr:pic>
  </etc:cellImage>
  <etc:cellImage>
    <xdr:pic>
      <xdr:nvPicPr>
        <xdr:cNvPr id="19" name="ID_50E680B2960F4ECD8680131C1154DC19" descr="微信图片_20251127164424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1648460" y="14627860"/>
          <a:ext cx="8383905" cy="10062845"/>
        </a:xfrm>
        <a:prstGeom prst="rect">
          <a:avLst/>
        </a:prstGeom>
      </xdr:spPr>
    </xdr:pic>
  </etc:cellImage>
  <etc:cellImage>
    <xdr:pic>
      <xdr:nvPicPr>
        <xdr:cNvPr id="20" name="ID_90ABB10100144AE8A2689C3A44EFB95B" descr="微信图片_20251127164429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648460" y="15694660"/>
          <a:ext cx="7639685" cy="8451850"/>
        </a:xfrm>
        <a:prstGeom prst="rect">
          <a:avLst/>
        </a:prstGeom>
      </xdr:spPr>
    </xdr:pic>
  </etc:cellImage>
  <etc:cellImage>
    <xdr:pic>
      <xdr:nvPicPr>
        <xdr:cNvPr id="21" name="ID_C5EB431D132241DEB44E9B12B409D0F5" descr="微信图片_20251127164435"/>
        <xdr:cNvPicPr>
          <a:picLocks noChangeAspect="1"/>
        </xdr:cNvPicPr>
      </xdr:nvPicPr>
      <xdr:blipFill>
        <a:blip r:embed="rId14"/>
        <a:stretch>
          <a:fillRect/>
        </a:stretch>
      </xdr:blipFill>
      <xdr:spPr>
        <a:xfrm>
          <a:off x="1648460" y="16680815"/>
          <a:ext cx="10046335" cy="7954010"/>
        </a:xfrm>
        <a:prstGeom prst="rect">
          <a:avLst/>
        </a:prstGeom>
      </xdr:spPr>
    </xdr:pic>
  </etc:cellImage>
  <etc:cellImage>
    <xdr:pic>
      <xdr:nvPicPr>
        <xdr:cNvPr id="22" name="ID_E625257AB7584E79AC0A9F1DC0B329D4" descr="微信图片_20251127164442"/>
        <xdr:cNvPicPr>
          <a:picLocks noChangeAspect="1"/>
        </xdr:cNvPicPr>
      </xdr:nvPicPr>
      <xdr:blipFill>
        <a:blip r:embed="rId15"/>
        <a:stretch>
          <a:fillRect/>
        </a:stretch>
      </xdr:blipFill>
      <xdr:spPr>
        <a:xfrm>
          <a:off x="1648460" y="17394555"/>
          <a:ext cx="9636760" cy="10063480"/>
        </a:xfrm>
        <a:prstGeom prst="rect">
          <a:avLst/>
        </a:prstGeom>
      </xdr:spPr>
    </xdr:pic>
  </etc:cellImage>
  <etc:cellImage>
    <xdr:pic>
      <xdr:nvPicPr>
        <xdr:cNvPr id="23" name="ID_29226CE4D4804F17B7C5510740B5DC4C" descr="微信图片_20251127164449"/>
        <xdr:cNvPicPr>
          <a:picLocks noChangeAspect="1"/>
        </xdr:cNvPicPr>
      </xdr:nvPicPr>
      <xdr:blipFill>
        <a:blip r:embed="rId16"/>
        <a:stretch>
          <a:fillRect/>
        </a:stretch>
      </xdr:blipFill>
      <xdr:spPr>
        <a:xfrm>
          <a:off x="1648460" y="18321655"/>
          <a:ext cx="9131935" cy="8367395"/>
        </a:xfrm>
        <a:prstGeom prst="rect">
          <a:avLst/>
        </a:prstGeom>
      </xdr:spPr>
    </xdr:pic>
  </etc:cellImage>
  <etc:cellImage>
    <xdr:pic>
      <xdr:nvPicPr>
        <xdr:cNvPr id="24" name="ID_F3270CF2C91B44069D782C0F636ACAE3" descr="微信图片_20251127164454"/>
        <xdr:cNvPicPr>
          <a:picLocks noChangeAspect="1"/>
        </xdr:cNvPicPr>
      </xdr:nvPicPr>
      <xdr:blipFill>
        <a:blip r:embed="rId17"/>
        <a:stretch>
          <a:fillRect/>
        </a:stretch>
      </xdr:blipFill>
      <xdr:spPr>
        <a:xfrm>
          <a:off x="1648460" y="19147155"/>
          <a:ext cx="9131935" cy="9797415"/>
        </a:xfrm>
        <a:prstGeom prst="rect">
          <a:avLst/>
        </a:prstGeom>
      </xdr:spPr>
    </xdr:pic>
  </etc:cellImage>
  <etc:cellImage>
    <xdr:pic>
      <xdr:nvPicPr>
        <xdr:cNvPr id="25" name="ID_C6625EA8F0CE47ECBFED08005C1C742B" descr="微信图片_20251127164502"/>
        <xdr:cNvPicPr>
          <a:picLocks noChangeAspect="1"/>
        </xdr:cNvPicPr>
      </xdr:nvPicPr>
      <xdr:blipFill>
        <a:blip r:embed="rId18"/>
        <a:stretch>
          <a:fillRect/>
        </a:stretch>
      </xdr:blipFill>
      <xdr:spPr>
        <a:xfrm>
          <a:off x="1648460" y="20100925"/>
          <a:ext cx="8868410" cy="10067925"/>
        </a:xfrm>
        <a:prstGeom prst="rect">
          <a:avLst/>
        </a:prstGeom>
      </xdr:spPr>
    </xdr:pic>
  </etc:cellImage>
  <etc:cellImage>
    <xdr:pic>
      <xdr:nvPicPr>
        <xdr:cNvPr id="4" name="ID_AF830F7EA14F478DB23D16445B14A1A9" descr="微信图片_20251127165752"/>
        <xdr:cNvPicPr>
          <a:picLocks noChangeAspect="1"/>
        </xdr:cNvPicPr>
      </xdr:nvPicPr>
      <xdr:blipFill>
        <a:blip r:embed="rId19"/>
        <a:stretch>
          <a:fillRect/>
        </a:stretch>
      </xdr:blipFill>
      <xdr:spPr>
        <a:xfrm>
          <a:off x="1648460" y="22146895"/>
          <a:ext cx="8115935" cy="7948295"/>
        </a:xfrm>
        <a:prstGeom prst="rect">
          <a:avLst/>
        </a:prstGeom>
      </xdr:spPr>
    </xdr:pic>
  </etc:cellImage>
  <etc:cellImage>
    <xdr:pic>
      <xdr:nvPicPr>
        <xdr:cNvPr id="3" name="ID_4E6524DD40B34ED493B6037866C9E755" descr="微信图片_20251127165802"/>
        <xdr:cNvPicPr>
          <a:picLocks noChangeAspect="1"/>
        </xdr:cNvPicPr>
      </xdr:nvPicPr>
      <xdr:blipFill>
        <a:blip r:embed="rId20"/>
        <a:stretch>
          <a:fillRect/>
        </a:stretch>
      </xdr:blipFill>
      <xdr:spPr>
        <a:xfrm>
          <a:off x="1648460" y="23820755"/>
          <a:ext cx="8662035" cy="9590405"/>
        </a:xfrm>
        <a:prstGeom prst="rect">
          <a:avLst/>
        </a:prstGeom>
      </xdr:spPr>
    </xdr:pic>
  </etc:cellImage>
  <etc:cellImage>
    <xdr:pic>
      <xdr:nvPicPr>
        <xdr:cNvPr id="7" name="ID_7CAB7FA9FC5F44AAABEA0EA53C99D5C1" descr="微信图片_20251127165807"/>
        <xdr:cNvPicPr>
          <a:picLocks noChangeAspect="1"/>
        </xdr:cNvPicPr>
      </xdr:nvPicPr>
      <xdr:blipFill>
        <a:blip r:embed="rId21"/>
        <a:stretch>
          <a:fillRect/>
        </a:stretch>
      </xdr:blipFill>
      <xdr:spPr>
        <a:xfrm>
          <a:off x="1648460" y="24806910"/>
          <a:ext cx="8115935" cy="6956425"/>
        </a:xfrm>
        <a:prstGeom prst="rect">
          <a:avLst/>
        </a:prstGeom>
      </xdr:spPr>
    </xdr:pic>
  </etc:cellImage>
  <etc:cellImage>
    <xdr:pic>
      <xdr:nvPicPr>
        <xdr:cNvPr id="8" name="ID_4B8C545170B54A1F8638921E7858097A" descr="微信图片_20251127165812"/>
        <xdr:cNvPicPr>
          <a:picLocks noChangeAspect="1"/>
        </xdr:cNvPicPr>
      </xdr:nvPicPr>
      <xdr:blipFill>
        <a:blip r:embed="rId22"/>
        <a:stretch>
          <a:fillRect/>
        </a:stretch>
      </xdr:blipFill>
      <xdr:spPr>
        <a:xfrm>
          <a:off x="1648460" y="25578435"/>
          <a:ext cx="10046335" cy="8575040"/>
        </a:xfrm>
        <a:prstGeom prst="rect">
          <a:avLst/>
        </a:prstGeom>
      </xdr:spPr>
    </xdr:pic>
  </etc:cellImage>
  <etc:cellImage>
    <xdr:pic>
      <xdr:nvPicPr>
        <xdr:cNvPr id="26" name="ID_EE524DD38B304B1A9EC3C70052F502BC" descr="微信图片_20251127165819"/>
        <xdr:cNvPicPr>
          <a:picLocks noChangeAspect="1"/>
        </xdr:cNvPicPr>
      </xdr:nvPicPr>
      <xdr:blipFill>
        <a:blip r:embed="rId23"/>
        <a:stretch>
          <a:fillRect/>
        </a:stretch>
      </xdr:blipFill>
      <xdr:spPr>
        <a:xfrm>
          <a:off x="1648460" y="26341070"/>
          <a:ext cx="8115935" cy="6880860"/>
        </a:xfrm>
        <a:prstGeom prst="rect">
          <a:avLst/>
        </a:prstGeom>
      </xdr:spPr>
    </xdr:pic>
  </etc:cellImage>
  <etc:cellImage>
    <xdr:pic>
      <xdr:nvPicPr>
        <xdr:cNvPr id="27" name="ID_E0729F72111D44829F4FEED2A9FA59CA" descr="微信图片_20251127165827"/>
        <xdr:cNvPicPr>
          <a:picLocks noChangeAspect="1"/>
        </xdr:cNvPicPr>
      </xdr:nvPicPr>
      <xdr:blipFill>
        <a:blip r:embed="rId24"/>
        <a:stretch>
          <a:fillRect/>
        </a:stretch>
      </xdr:blipFill>
      <xdr:spPr>
        <a:xfrm>
          <a:off x="1648460" y="27100530"/>
          <a:ext cx="10046335" cy="8045450"/>
        </a:xfrm>
        <a:prstGeom prst="rect">
          <a:avLst/>
        </a:prstGeom>
      </xdr:spPr>
    </xdr:pic>
  </etc:cellImage>
  <etc:cellImage>
    <xdr:pic>
      <xdr:nvPicPr>
        <xdr:cNvPr id="28" name="ID_E54C8A856C7E49B3BF875025E462739B" descr="微信图片_20251127165823"/>
        <xdr:cNvPicPr>
          <a:picLocks noChangeAspect="1"/>
        </xdr:cNvPicPr>
      </xdr:nvPicPr>
      <xdr:blipFill>
        <a:blip r:embed="rId25"/>
        <a:stretch>
          <a:fillRect/>
        </a:stretch>
      </xdr:blipFill>
      <xdr:spPr>
        <a:xfrm>
          <a:off x="1648460" y="27823160"/>
          <a:ext cx="8141335" cy="6390005"/>
        </a:xfrm>
        <a:prstGeom prst="rect">
          <a:avLst/>
        </a:prstGeom>
      </xdr:spPr>
    </xdr:pic>
  </etc:cellImage>
  <etc:cellImage>
    <xdr:pic>
      <xdr:nvPicPr>
        <xdr:cNvPr id="29" name="ID_2EBFA6F36E08488889573299E8D2DA66" descr="微信图片_20251127172511"/>
        <xdr:cNvPicPr>
          <a:picLocks noChangeAspect="1"/>
        </xdr:cNvPicPr>
      </xdr:nvPicPr>
      <xdr:blipFill>
        <a:blip r:embed="rId26"/>
        <a:stretch>
          <a:fillRect/>
        </a:stretch>
      </xdr:blipFill>
      <xdr:spPr>
        <a:xfrm>
          <a:off x="1648460" y="28529915"/>
          <a:ext cx="10046335" cy="9417685"/>
        </a:xfrm>
        <a:prstGeom prst="rect">
          <a:avLst/>
        </a:prstGeom>
      </xdr:spPr>
    </xdr:pic>
  </etc:cellImage>
  <etc:cellImage>
    <xdr:pic>
      <xdr:nvPicPr>
        <xdr:cNvPr id="30" name="ID_43C0C8595DC249EABADB102551EEFF27" descr="微信图片_20251127172516"/>
        <xdr:cNvPicPr>
          <a:picLocks noChangeAspect="1"/>
        </xdr:cNvPicPr>
      </xdr:nvPicPr>
      <xdr:blipFill>
        <a:blip r:embed="rId27"/>
        <a:stretch>
          <a:fillRect/>
        </a:stretch>
      </xdr:blipFill>
      <xdr:spPr>
        <a:xfrm>
          <a:off x="1648460" y="29368750"/>
          <a:ext cx="10046335" cy="8489315"/>
        </a:xfrm>
        <a:prstGeom prst="rect">
          <a:avLst/>
        </a:prstGeom>
      </xdr:spPr>
    </xdr:pic>
  </etc:cellImage>
  <etc:cellImage>
    <xdr:pic>
      <xdr:nvPicPr>
        <xdr:cNvPr id="31" name="ID_812E1F3B6EED407B960F0366A35A17AD" descr="微信图片_20251127172520"/>
        <xdr:cNvPicPr>
          <a:picLocks noChangeAspect="1"/>
        </xdr:cNvPicPr>
      </xdr:nvPicPr>
      <xdr:blipFill>
        <a:blip r:embed="rId28"/>
        <a:stretch>
          <a:fillRect/>
        </a:stretch>
      </xdr:blipFill>
      <xdr:spPr>
        <a:xfrm>
          <a:off x="1648460" y="30125035"/>
          <a:ext cx="10046335" cy="8119745"/>
        </a:xfrm>
        <a:prstGeom prst="rect">
          <a:avLst/>
        </a:prstGeom>
      </xdr:spPr>
    </xdr:pic>
  </etc:cellImage>
  <etc:cellImage>
    <xdr:pic>
      <xdr:nvPicPr>
        <xdr:cNvPr id="32" name="ID_FCFDA4A726454AF2AAC1AE0695E451AB" descr="微信图片_20251127172525"/>
        <xdr:cNvPicPr>
          <a:picLocks noChangeAspect="1"/>
        </xdr:cNvPicPr>
      </xdr:nvPicPr>
      <xdr:blipFill>
        <a:blip r:embed="rId29"/>
        <a:stretch>
          <a:fillRect/>
        </a:stretch>
      </xdr:blipFill>
      <xdr:spPr>
        <a:xfrm>
          <a:off x="1648460" y="30851475"/>
          <a:ext cx="8115935" cy="7731760"/>
        </a:xfrm>
        <a:prstGeom prst="rect">
          <a:avLst/>
        </a:prstGeom>
      </xdr:spPr>
    </xdr:pic>
  </etc:cellImage>
  <etc:cellImage>
    <xdr:pic>
      <xdr:nvPicPr>
        <xdr:cNvPr id="33" name="ID_844EFE29934E46529E429E7D23E0792B" descr="微信图片_20251127172528"/>
        <xdr:cNvPicPr>
          <a:picLocks noChangeAspect="1"/>
        </xdr:cNvPicPr>
      </xdr:nvPicPr>
      <xdr:blipFill>
        <a:blip r:embed="rId30"/>
        <a:stretch>
          <a:fillRect/>
        </a:stretch>
      </xdr:blipFill>
      <xdr:spPr>
        <a:xfrm>
          <a:off x="1648460" y="31704280"/>
          <a:ext cx="10046335" cy="7996555"/>
        </a:xfrm>
        <a:prstGeom prst="rect">
          <a:avLst/>
        </a:prstGeom>
      </xdr:spPr>
    </xdr:pic>
  </etc:cellImage>
  <etc:cellImage>
    <xdr:pic>
      <xdr:nvPicPr>
        <xdr:cNvPr id="34" name="ID_57894DDBA5CC437FA3EDA18B6C6A5A70" descr="微信图片_20251127172532"/>
        <xdr:cNvPicPr>
          <a:picLocks noChangeAspect="1"/>
        </xdr:cNvPicPr>
      </xdr:nvPicPr>
      <xdr:blipFill>
        <a:blip r:embed="rId31"/>
        <a:stretch>
          <a:fillRect/>
        </a:stretch>
      </xdr:blipFill>
      <xdr:spPr>
        <a:xfrm>
          <a:off x="1648460" y="32416750"/>
          <a:ext cx="10046335" cy="9163050"/>
        </a:xfrm>
        <a:prstGeom prst="rect">
          <a:avLst/>
        </a:prstGeom>
      </xdr:spPr>
    </xdr:pic>
  </etc:cellImage>
  <etc:cellImage>
    <xdr:pic>
      <xdr:nvPicPr>
        <xdr:cNvPr id="35" name="ID_9EDCE0F7E3AD4EEE84C7D9848832446D" descr="微信图片_20251127172537"/>
        <xdr:cNvPicPr>
          <a:picLocks noChangeAspect="1"/>
        </xdr:cNvPicPr>
      </xdr:nvPicPr>
      <xdr:blipFill>
        <a:blip r:embed="rId32"/>
        <a:stretch>
          <a:fillRect/>
        </a:stretch>
      </xdr:blipFill>
      <xdr:spPr>
        <a:xfrm>
          <a:off x="1648460" y="33233360"/>
          <a:ext cx="10046335" cy="6414770"/>
        </a:xfrm>
        <a:prstGeom prst="rect">
          <a:avLst/>
        </a:prstGeom>
      </xdr:spPr>
    </xdr:pic>
  </etc:cellImage>
  <etc:cellImage>
    <xdr:pic>
      <xdr:nvPicPr>
        <xdr:cNvPr id="36" name="ID_ED9F99CA94564E519875E01FEAE9AA5D" descr="微信图片_20251127172542"/>
        <xdr:cNvPicPr>
          <a:picLocks noChangeAspect="1"/>
        </xdr:cNvPicPr>
      </xdr:nvPicPr>
      <xdr:blipFill>
        <a:blip r:embed="rId33"/>
        <a:stretch>
          <a:fillRect/>
        </a:stretch>
      </xdr:blipFill>
      <xdr:spPr>
        <a:xfrm>
          <a:off x="1648460" y="33808035"/>
          <a:ext cx="10046335" cy="8405495"/>
        </a:xfrm>
        <a:prstGeom prst="rect">
          <a:avLst/>
        </a:prstGeom>
      </xdr:spPr>
    </xdr:pic>
  </etc:cellImage>
  <etc:cellImage>
    <xdr:pic>
      <xdr:nvPicPr>
        <xdr:cNvPr id="37" name="ID_88C9644ACEFE4AFAA258EDD59D8807C9" descr="微信图片_20251127172546"/>
        <xdr:cNvPicPr>
          <a:picLocks noChangeAspect="1"/>
        </xdr:cNvPicPr>
      </xdr:nvPicPr>
      <xdr:blipFill>
        <a:blip r:embed="rId34"/>
        <a:stretch>
          <a:fillRect/>
        </a:stretch>
      </xdr:blipFill>
      <xdr:spPr>
        <a:xfrm>
          <a:off x="1648460" y="34563685"/>
          <a:ext cx="10046335" cy="7187565"/>
        </a:xfrm>
        <a:prstGeom prst="rect">
          <a:avLst/>
        </a:prstGeom>
      </xdr:spPr>
    </xdr:pic>
  </etc:cellImage>
  <etc:cellImage>
    <xdr:pic>
      <xdr:nvPicPr>
        <xdr:cNvPr id="38" name="ID_4F02F74AA1E74EB7856CD2254ED7CAA5" descr="微信图片_20251127172550"/>
        <xdr:cNvPicPr>
          <a:picLocks noChangeAspect="1"/>
        </xdr:cNvPicPr>
      </xdr:nvPicPr>
      <xdr:blipFill>
        <a:blip r:embed="rId35"/>
        <a:stretch>
          <a:fillRect/>
        </a:stretch>
      </xdr:blipFill>
      <xdr:spPr>
        <a:xfrm>
          <a:off x="1648460" y="35206305"/>
          <a:ext cx="10046335" cy="9900920"/>
        </a:xfrm>
        <a:prstGeom prst="rect">
          <a:avLst/>
        </a:prstGeom>
      </xdr:spPr>
    </xdr:pic>
  </etc:cellImage>
  <etc:cellImage>
    <xdr:pic>
      <xdr:nvPicPr>
        <xdr:cNvPr id="39" name="ID_14F2D028380E4F779C0B11561CC78E5F" descr="微信图片_20251127172555"/>
        <xdr:cNvPicPr>
          <a:picLocks noChangeAspect="1"/>
        </xdr:cNvPicPr>
      </xdr:nvPicPr>
      <xdr:blipFill>
        <a:blip r:embed="rId36"/>
        <a:stretch>
          <a:fillRect/>
        </a:stretch>
      </xdr:blipFill>
      <xdr:spPr>
        <a:xfrm>
          <a:off x="1648460" y="36085780"/>
          <a:ext cx="10046335" cy="8739505"/>
        </a:xfrm>
        <a:prstGeom prst="rect">
          <a:avLst/>
        </a:prstGeom>
      </xdr:spPr>
    </xdr:pic>
  </etc:cellImage>
  <etc:cellImage>
    <xdr:pic>
      <xdr:nvPicPr>
        <xdr:cNvPr id="40" name="ID_CAEC9FC5B6B646868A0EC0531C51635F" descr="微信图片_20251127172559"/>
        <xdr:cNvPicPr>
          <a:picLocks noChangeAspect="1"/>
        </xdr:cNvPicPr>
      </xdr:nvPicPr>
      <xdr:blipFill>
        <a:blip r:embed="rId37"/>
        <a:stretch>
          <a:fillRect/>
        </a:stretch>
      </xdr:blipFill>
      <xdr:spPr>
        <a:xfrm>
          <a:off x="1648460" y="37937440"/>
          <a:ext cx="7455535" cy="7482205"/>
        </a:xfrm>
        <a:prstGeom prst="rect">
          <a:avLst/>
        </a:prstGeom>
      </xdr:spPr>
    </xdr:pic>
  </etc:cellImage>
  <etc:cellImage>
    <xdr:pic>
      <xdr:nvPicPr>
        <xdr:cNvPr id="41" name="ID_0C961A33B8164BC985D0DD4031EABAD1" descr="微信图片_20251127172809"/>
        <xdr:cNvPicPr>
          <a:picLocks noChangeAspect="1"/>
        </xdr:cNvPicPr>
      </xdr:nvPicPr>
      <xdr:blipFill>
        <a:blip r:embed="rId38"/>
        <a:stretch>
          <a:fillRect/>
        </a:stretch>
      </xdr:blipFill>
      <xdr:spPr>
        <a:xfrm>
          <a:off x="1648460" y="38834695"/>
          <a:ext cx="10046335" cy="10050780"/>
        </a:xfrm>
        <a:prstGeom prst="rect">
          <a:avLst/>
        </a:prstGeom>
      </xdr:spPr>
    </xdr:pic>
  </etc:cellImage>
  <etc:cellImage>
    <xdr:pic>
      <xdr:nvPicPr>
        <xdr:cNvPr id="43" name="ID_7A455B208AD6493FAC6E176E27552B6B" descr="微信图片_20251127172817"/>
        <xdr:cNvPicPr>
          <a:picLocks noChangeAspect="1"/>
        </xdr:cNvPicPr>
      </xdr:nvPicPr>
      <xdr:blipFill>
        <a:blip r:embed="rId39"/>
        <a:stretch>
          <a:fillRect/>
        </a:stretch>
      </xdr:blipFill>
      <xdr:spPr>
        <a:xfrm>
          <a:off x="1648460" y="39724965"/>
          <a:ext cx="9131935" cy="8435975"/>
        </a:xfrm>
        <a:prstGeom prst="rect">
          <a:avLst/>
        </a:prstGeom>
      </xdr:spPr>
    </xdr:pic>
  </etc:cellImage>
  <etc:cellImage>
    <xdr:pic>
      <xdr:nvPicPr>
        <xdr:cNvPr id="44" name="ID_92591FCE57364F91A86F8A39EB8ECCF1" descr="微信图片_20251127172813"/>
        <xdr:cNvPicPr>
          <a:picLocks noChangeAspect="1"/>
        </xdr:cNvPicPr>
      </xdr:nvPicPr>
      <xdr:blipFill>
        <a:blip r:embed="rId40"/>
        <a:stretch>
          <a:fillRect/>
        </a:stretch>
      </xdr:blipFill>
      <xdr:spPr>
        <a:xfrm>
          <a:off x="1648460" y="39724965"/>
          <a:ext cx="10046335" cy="9095105"/>
        </a:xfrm>
        <a:prstGeom prst="rect">
          <a:avLst/>
        </a:prstGeom>
      </xdr:spPr>
    </xdr:pic>
  </etc:cellImage>
  <etc:cellImage>
    <xdr:pic>
      <xdr:nvPicPr>
        <xdr:cNvPr id="45" name="ID_4773C3919FB944B8A568DF658BE0C005" descr="微信图片_20251127172822"/>
        <xdr:cNvPicPr>
          <a:picLocks noChangeAspect="1"/>
        </xdr:cNvPicPr>
      </xdr:nvPicPr>
      <xdr:blipFill>
        <a:blip r:embed="rId41"/>
        <a:stretch>
          <a:fillRect/>
        </a:stretch>
      </xdr:blipFill>
      <xdr:spPr>
        <a:xfrm>
          <a:off x="1648460" y="41366440"/>
          <a:ext cx="10046335" cy="7717790"/>
        </a:xfrm>
        <a:prstGeom prst="rect">
          <a:avLst/>
        </a:prstGeom>
      </xdr:spPr>
    </xdr:pic>
  </etc:cellImage>
  <etc:cellImage>
    <xdr:pic>
      <xdr:nvPicPr>
        <xdr:cNvPr id="46" name="ID_9663C46873924E48A3CFA51B372F09F2" descr="微信图片_20251127172826"/>
        <xdr:cNvPicPr>
          <a:picLocks noChangeAspect="1"/>
        </xdr:cNvPicPr>
      </xdr:nvPicPr>
      <xdr:blipFill>
        <a:blip r:embed="rId42"/>
        <a:stretch>
          <a:fillRect/>
        </a:stretch>
      </xdr:blipFill>
      <xdr:spPr>
        <a:xfrm>
          <a:off x="1648460" y="42053510"/>
          <a:ext cx="10046335" cy="8543925"/>
        </a:xfrm>
        <a:prstGeom prst="rect">
          <a:avLst/>
        </a:prstGeom>
      </xdr:spPr>
    </xdr:pic>
  </etc:cellImage>
  <etc:cellImage>
    <xdr:pic>
      <xdr:nvPicPr>
        <xdr:cNvPr id="47" name="ID_92BABA4518A44B66840E3043FBC95661" descr="微信图片_20251127172829"/>
        <xdr:cNvPicPr>
          <a:picLocks noChangeAspect="1"/>
        </xdr:cNvPicPr>
      </xdr:nvPicPr>
      <xdr:blipFill>
        <a:blip r:embed="rId43"/>
        <a:stretch>
          <a:fillRect/>
        </a:stretch>
      </xdr:blipFill>
      <xdr:spPr>
        <a:xfrm>
          <a:off x="1648460" y="42820590"/>
          <a:ext cx="8472805" cy="10059035"/>
        </a:xfrm>
        <a:prstGeom prst="rect">
          <a:avLst/>
        </a:prstGeom>
      </xdr:spPr>
    </xdr:pic>
  </etc:cellImage>
  <etc:cellImage>
    <xdr:pic>
      <xdr:nvPicPr>
        <xdr:cNvPr id="48" name="ID_B800851D9FDE4000A742BA865CD23A83" descr="微信图片_20251127172834"/>
        <xdr:cNvPicPr>
          <a:picLocks noChangeAspect="1"/>
        </xdr:cNvPicPr>
      </xdr:nvPicPr>
      <xdr:blipFill>
        <a:blip r:embed="rId44"/>
        <a:stretch>
          <a:fillRect/>
        </a:stretch>
      </xdr:blipFill>
      <xdr:spPr>
        <a:xfrm>
          <a:off x="1648460" y="43875325"/>
          <a:ext cx="9479280" cy="10061575"/>
        </a:xfrm>
        <a:prstGeom prst="rect">
          <a:avLst/>
        </a:prstGeom>
      </xdr:spPr>
    </xdr:pic>
  </etc:cellImage>
  <etc:cellImage>
    <xdr:pic>
      <xdr:nvPicPr>
        <xdr:cNvPr id="49" name="ID_906777F8E79043C6BF4A4131E9C3F289" descr="微信图片_20251127155247"/>
        <xdr:cNvPicPr>
          <a:picLocks noChangeAspect="1"/>
        </xdr:cNvPicPr>
      </xdr:nvPicPr>
      <xdr:blipFill>
        <a:blip r:embed="rId45"/>
        <a:stretch>
          <a:fillRect/>
        </a:stretch>
      </xdr:blipFill>
      <xdr:spPr>
        <a:xfrm>
          <a:off x="1643380" y="8783955"/>
          <a:ext cx="6631305" cy="8549640"/>
        </a:xfrm>
        <a:prstGeom prst="rect">
          <a:avLst/>
        </a:prstGeom>
      </xdr:spPr>
    </xdr:pic>
  </etc:cellImage>
  <etc:cellImage>
    <xdr:pic>
      <xdr:nvPicPr>
        <xdr:cNvPr id="5" name="ID_AFE41FFE183F4A9AA5EE0EE7EAB33B2A"/>
        <xdr:cNvPicPr>
          <a:picLocks noChangeAspect="1"/>
        </xdr:cNvPicPr>
      </xdr:nvPicPr>
      <xdr:blipFill>
        <a:blip r:embed="rId46"/>
        <a:srcRect l="5644" t="33155" r="12846" b="13680"/>
        <a:stretch>
          <a:fillRect/>
        </a:stretch>
      </xdr:blipFill>
      <xdr:spPr>
        <a:xfrm>
          <a:off x="1892300" y="1383030"/>
          <a:ext cx="492125" cy="4286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15387" name="ID_8BF0F2AB8A6642D1920C6829D8FEBCEA"/>
        <xdr:cNvPicPr>
          <a:picLocks noChangeAspect="1"/>
        </xdr:cNvPicPr>
      </xdr:nvPicPr>
      <xdr:blipFill>
        <a:blip r:embed="rId47"/>
        <a:srcRect l="10133" t="23589" r="16968" b="9737"/>
        <a:stretch>
          <a:fillRect/>
        </a:stretch>
      </xdr:blipFill>
      <xdr:spPr>
        <a:xfrm>
          <a:off x="1943100" y="1856740"/>
          <a:ext cx="375920" cy="47815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DED4A0C0D4084B50AA403D6FD375D2EA"/>
        <xdr:cNvPicPr>
          <a:picLocks noChangeAspect="1"/>
        </xdr:cNvPicPr>
      </xdr:nvPicPr>
      <xdr:blipFill>
        <a:blip r:embed="rId48"/>
        <a:stretch>
          <a:fillRect/>
        </a:stretch>
      </xdr:blipFill>
      <xdr:spPr>
        <a:xfrm>
          <a:off x="1961515" y="2320925"/>
          <a:ext cx="347345" cy="47371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2" name="ID_E59BCB88013B47559149B3DEDEC4EC83"/>
        <xdr:cNvPicPr>
          <a:picLocks noChangeAspect="1"/>
        </xdr:cNvPicPr>
      </xdr:nvPicPr>
      <xdr:blipFill>
        <a:blip r:embed="rId47"/>
        <a:srcRect l="10133" t="31076" r="16968" b="9737"/>
        <a:stretch>
          <a:fillRect/>
        </a:stretch>
      </xdr:blipFill>
      <xdr:spPr>
        <a:xfrm>
          <a:off x="1936115" y="3336290"/>
          <a:ext cx="375920" cy="42545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3" name="ID_AD8E5EC3DC64408B91074F6329C1206F"/>
        <xdr:cNvPicPr>
          <a:picLocks noChangeAspect="1"/>
        </xdr:cNvPicPr>
      </xdr:nvPicPr>
      <xdr:blipFill>
        <a:blip r:embed="rId49"/>
        <a:stretch>
          <a:fillRect/>
        </a:stretch>
      </xdr:blipFill>
      <xdr:spPr>
        <a:xfrm>
          <a:off x="1909445" y="2797175"/>
          <a:ext cx="384810" cy="49784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<sst xmlns="http://schemas.openxmlformats.org/spreadsheetml/2006/main" count="245" uniqueCount="104">
  <si>
    <t>武汉风貌巴公邸酒店花艺需求清单</t>
  </si>
  <si>
    <t>瓶插花报价单</t>
  </si>
  <si>
    <t>序号</t>
  </si>
  <si>
    <t>区域</t>
  </si>
  <si>
    <t>品名</t>
  </si>
  <si>
    <t>图例</t>
  </si>
  <si>
    <t>规格</t>
  </si>
  <si>
    <t>单位</t>
  </si>
  <si>
    <t>工艺</t>
  </si>
  <si>
    <t>含税单价/元</t>
  </si>
  <si>
    <t>小酒馆</t>
  </si>
  <si>
    <t>大型瓶插花</t>
  </si>
  <si>
    <t>长100cm-120cm宽80cm-100cm高120cm-140cm</t>
  </si>
  <si>
    <t>个</t>
  </si>
  <si>
    <t>瓶插花</t>
  </si>
  <si>
    <t>中小型瓶插花</t>
  </si>
  <si>
    <t>长20cm-25cm宽15cm-20cm高25cm-35cm</t>
  </si>
  <si>
    <t>小型瓶插花</t>
  </si>
  <si>
    <t>长8cm-10cm宽8cm-10cm高15cm-20cm</t>
  </si>
  <si>
    <t>201房间</t>
  </si>
  <si>
    <t>201房间大型瓶插花</t>
  </si>
  <si>
    <t>长120cm-130cm宽90cm-120cm高130cm-150cm</t>
  </si>
  <si>
    <t>大型瓶插花-干花永生花</t>
  </si>
  <si>
    <t>301房间</t>
  </si>
  <si>
    <t>大型瓶插花-仿真花</t>
  </si>
  <si>
    <t>长120cm-130cm宽110cm-130cm高130cm-150cm</t>
  </si>
  <si>
    <t>401房间</t>
  </si>
  <si>
    <t>大堂前台</t>
  </si>
  <si>
    <t>长130cm-140cm宽90cm-120cm高140cm-160cm</t>
  </si>
  <si>
    <t>四季常用花材报价单</t>
  </si>
  <si>
    <t>品种名</t>
  </si>
  <si>
    <t>万年青</t>
  </si>
  <si>
    <t>高：0.5m-1m左右</t>
  </si>
  <si>
    <t>支</t>
  </si>
  <si>
    <t>鲜切花</t>
  </si>
  <si>
    <t>一叶兰</t>
  </si>
  <si>
    <t>高：0.3m-0.5m左右</t>
  </si>
  <si>
    <t>百合竹</t>
  </si>
  <si>
    <t>高：0.5m-0.6m左右</t>
  </si>
  <si>
    <t>山归来</t>
  </si>
  <si>
    <t>高：1m-1.5m 左右</t>
  </si>
  <si>
    <t>蝴蝶兰</t>
  </si>
  <si>
    <t>高：0.5m-0.6m 左右</t>
  </si>
  <si>
    <t>绿毛球</t>
  </si>
  <si>
    <t>大飞燕</t>
  </si>
  <si>
    <t>高：0.5m-0.7m 左右</t>
  </si>
  <si>
    <t>大花惠兰</t>
  </si>
  <si>
    <t>高：0.5m-0.8m 左右</t>
  </si>
  <si>
    <t>马醉木</t>
  </si>
  <si>
    <t>高：1.2m左右</t>
  </si>
  <si>
    <t>千层金</t>
  </si>
  <si>
    <t>跳舞兰</t>
  </si>
  <si>
    <t>灯台</t>
  </si>
  <si>
    <t>高：1.2m 左右</t>
  </si>
  <si>
    <t>冬青</t>
  </si>
  <si>
    <t>绣球</t>
  </si>
  <si>
    <t>南天竹</t>
  </si>
  <si>
    <t>金叶凤尾柏</t>
  </si>
  <si>
    <t>天鹅绒</t>
  </si>
  <si>
    <t>春羽叶</t>
  </si>
  <si>
    <t>高：0.5m 左右</t>
  </si>
  <si>
    <t>雪柳叶</t>
  </si>
  <si>
    <t>牡丹菊</t>
  </si>
  <si>
    <t>蓝星花</t>
  </si>
  <si>
    <t>向日葵</t>
  </si>
  <si>
    <t>百合</t>
  </si>
  <si>
    <t>大鸟叶</t>
  </si>
  <si>
    <t>红玫瑰</t>
  </si>
  <si>
    <t>高：0.4m-0.5m 左右</t>
  </si>
  <si>
    <t>白玫瑰</t>
  </si>
  <si>
    <t>春
（2月﹣
4月）</t>
  </si>
  <si>
    <t>雪柳花</t>
  </si>
  <si>
    <t>洋牡丹</t>
  </si>
  <si>
    <t>高：0.2m-0.4m 左右</t>
  </si>
  <si>
    <t>樱花</t>
  </si>
  <si>
    <t>高：0.6m-1.2m 左右</t>
  </si>
  <si>
    <t>小手球</t>
  </si>
  <si>
    <t>高：0.5m-1m 左右</t>
  </si>
  <si>
    <t>国产马蹄莲</t>
  </si>
  <si>
    <t>高：0.4m-0.6m 左右</t>
  </si>
  <si>
    <t>夏
（5月﹣
8月）</t>
  </si>
  <si>
    <t>荷花</t>
  </si>
  <si>
    <t>莲蓬</t>
  </si>
  <si>
    <t>栀子花</t>
  </si>
  <si>
    <t>高：0.3m-0.5m 左右</t>
  </si>
  <si>
    <t>油画小菊</t>
  </si>
  <si>
    <t>睡莲</t>
  </si>
  <si>
    <t>高：0.5m左右</t>
  </si>
  <si>
    <t>姜荷花</t>
  </si>
  <si>
    <t>烟花菊</t>
  </si>
  <si>
    <t>小南瓜</t>
  </si>
  <si>
    <t>高：0.6m-1m 左右</t>
  </si>
  <si>
    <t>栾树果</t>
  </si>
  <si>
    <t>冬
（12月﹣
1月）</t>
  </si>
  <si>
    <t>郁金香</t>
  </si>
  <si>
    <t>五代果</t>
  </si>
  <si>
    <t>金合欢</t>
  </si>
  <si>
    <t>剑兰</t>
  </si>
  <si>
    <t>高：0.7m-0.9m 左右</t>
  </si>
  <si>
    <t>南蛇藤</t>
  </si>
  <si>
    <t>高：1m-1.3m 左右</t>
  </si>
  <si>
    <t>不含税单价合计/元</t>
  </si>
  <si>
    <t>税率（增值税专用发票）</t>
  </si>
  <si>
    <t>含税单价合计/元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</si>
</sst>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3" formatCode="_ * #,##0.00_ ;_ * \-#,##0.00_ ;_ * &quot;-&quot;??_ ;_ @_ "/>
    <numFmt numFmtId="176" formatCode="_ &quot;￥&quot;* #,##0.00_ ;_ &quot;￥&quot;* \-#,##0.00_ ;_ &quot;￥&quot;* \-??_ ;_ @_ "/>
    <numFmt numFmtId="177" formatCode="_ &quot;￥&quot;* #,##0_ ;_ &quot;￥&quot;* \-#,##0_ ;_ &quot;￥&quot;* \-_ ;_ @_ "/>
  </numFmts>
  <fonts count="27">
    <font>
      <sz val="9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9"/>
      <name val="宋体"/>
      <charset val="134"/>
    </font>
    <font>
      <sz val="10"/>
      <name val="Arial"/>
      <charset val="0"/>
    </font>
    <font>
      <sz val="10"/>
      <name val="宋体"/>
      <charset val="134"/>
      <scheme val="maj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5" fillId="0" borderId="1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20" applyNumberFormat="0" applyAlignment="0" applyProtection="0">
      <alignment vertical="center"/>
    </xf>
    <xf numFmtId="0" fontId="17" fillId="4" borderId="21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5" borderId="22" applyNumberFormat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0" borderId="2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Border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11.jpeg"/><Relationship Id="rId8" Type="http://schemas.openxmlformats.org/officeDocument/2006/relationships/image" Target="media/image10.jpeg"/><Relationship Id="rId7" Type="http://schemas.openxmlformats.org/officeDocument/2006/relationships/image" Target="media/image9.jpeg"/><Relationship Id="rId6" Type="http://schemas.openxmlformats.org/officeDocument/2006/relationships/image" Target="media/image8.jpeg"/><Relationship Id="rId5" Type="http://schemas.openxmlformats.org/officeDocument/2006/relationships/image" Target="media/image7.jpeg"/><Relationship Id="rId49" Type="http://schemas.openxmlformats.org/officeDocument/2006/relationships/image" Target="media/image51.png"/><Relationship Id="rId48" Type="http://schemas.openxmlformats.org/officeDocument/2006/relationships/image" Target="media/image50.png"/><Relationship Id="rId47" Type="http://schemas.openxmlformats.org/officeDocument/2006/relationships/image" Target="media/image49.png"/><Relationship Id="rId46" Type="http://schemas.openxmlformats.org/officeDocument/2006/relationships/image" Target="media/image48.png"/><Relationship Id="rId45" Type="http://schemas.openxmlformats.org/officeDocument/2006/relationships/image" Target="media/image47.png"/><Relationship Id="rId44" Type="http://schemas.openxmlformats.org/officeDocument/2006/relationships/image" Target="media/image46.jpeg"/><Relationship Id="rId43" Type="http://schemas.openxmlformats.org/officeDocument/2006/relationships/image" Target="media/image45.jpeg"/><Relationship Id="rId42" Type="http://schemas.openxmlformats.org/officeDocument/2006/relationships/image" Target="media/image44.jpeg"/><Relationship Id="rId41" Type="http://schemas.openxmlformats.org/officeDocument/2006/relationships/image" Target="media/image43.jpeg"/><Relationship Id="rId40" Type="http://schemas.openxmlformats.org/officeDocument/2006/relationships/image" Target="media/image42.jpeg"/><Relationship Id="rId4" Type="http://schemas.openxmlformats.org/officeDocument/2006/relationships/image" Target="media/image6.jpeg"/><Relationship Id="rId39" Type="http://schemas.openxmlformats.org/officeDocument/2006/relationships/image" Target="media/image41.jpeg"/><Relationship Id="rId38" Type="http://schemas.openxmlformats.org/officeDocument/2006/relationships/image" Target="media/image40.jpeg"/><Relationship Id="rId37" Type="http://schemas.openxmlformats.org/officeDocument/2006/relationships/image" Target="media/image39.jpeg"/><Relationship Id="rId36" Type="http://schemas.openxmlformats.org/officeDocument/2006/relationships/image" Target="media/image38.jpeg"/><Relationship Id="rId35" Type="http://schemas.openxmlformats.org/officeDocument/2006/relationships/image" Target="media/image37.jpeg"/><Relationship Id="rId34" Type="http://schemas.openxmlformats.org/officeDocument/2006/relationships/image" Target="media/image36.jpeg"/><Relationship Id="rId33" Type="http://schemas.openxmlformats.org/officeDocument/2006/relationships/image" Target="media/image35.jpeg"/><Relationship Id="rId32" Type="http://schemas.openxmlformats.org/officeDocument/2006/relationships/image" Target="media/image34.jpeg"/><Relationship Id="rId31" Type="http://schemas.openxmlformats.org/officeDocument/2006/relationships/image" Target="media/image33.jpeg"/><Relationship Id="rId30" Type="http://schemas.openxmlformats.org/officeDocument/2006/relationships/image" Target="media/image32.jpeg"/><Relationship Id="rId3" Type="http://schemas.openxmlformats.org/officeDocument/2006/relationships/image" Target="media/image5.jpeg"/><Relationship Id="rId29" Type="http://schemas.openxmlformats.org/officeDocument/2006/relationships/image" Target="media/image31.jpeg"/><Relationship Id="rId28" Type="http://schemas.openxmlformats.org/officeDocument/2006/relationships/image" Target="media/image30.jpeg"/><Relationship Id="rId27" Type="http://schemas.openxmlformats.org/officeDocument/2006/relationships/image" Target="media/image29.jpeg"/><Relationship Id="rId26" Type="http://schemas.openxmlformats.org/officeDocument/2006/relationships/image" Target="media/image28.jpeg"/><Relationship Id="rId25" Type="http://schemas.openxmlformats.org/officeDocument/2006/relationships/image" Target="media/image27.jpeg"/><Relationship Id="rId24" Type="http://schemas.openxmlformats.org/officeDocument/2006/relationships/image" Target="media/image26.jpeg"/><Relationship Id="rId23" Type="http://schemas.openxmlformats.org/officeDocument/2006/relationships/image" Target="media/image25.jpeg"/><Relationship Id="rId22" Type="http://schemas.openxmlformats.org/officeDocument/2006/relationships/image" Target="media/image24.jpeg"/><Relationship Id="rId21" Type="http://schemas.openxmlformats.org/officeDocument/2006/relationships/image" Target="media/image23.jpeg"/><Relationship Id="rId20" Type="http://schemas.openxmlformats.org/officeDocument/2006/relationships/image" Target="media/image22.jpeg"/><Relationship Id="rId2" Type="http://schemas.openxmlformats.org/officeDocument/2006/relationships/image" Target="media/image4.png"/><Relationship Id="rId19" Type="http://schemas.openxmlformats.org/officeDocument/2006/relationships/image" Target="media/image21.jpeg"/><Relationship Id="rId18" Type="http://schemas.openxmlformats.org/officeDocument/2006/relationships/image" Target="media/image20.jpeg"/><Relationship Id="rId17" Type="http://schemas.openxmlformats.org/officeDocument/2006/relationships/image" Target="media/image19.jpeg"/><Relationship Id="rId16" Type="http://schemas.openxmlformats.org/officeDocument/2006/relationships/image" Target="media/image18.jpeg"/><Relationship Id="rId15" Type="http://schemas.openxmlformats.org/officeDocument/2006/relationships/image" Target="media/image17.jpeg"/><Relationship Id="rId14" Type="http://schemas.openxmlformats.org/officeDocument/2006/relationships/image" Target="media/image16.jpeg"/><Relationship Id="rId13" Type="http://schemas.openxmlformats.org/officeDocument/2006/relationships/image" Target="media/image15.jpeg"/><Relationship Id="rId12" Type="http://schemas.openxmlformats.org/officeDocument/2006/relationships/image" Target="media/image14.jpeg"/><Relationship Id="rId11" Type="http://schemas.openxmlformats.org/officeDocument/2006/relationships/image" Target="media/image13.jpeg"/><Relationship Id="rId10" Type="http://schemas.openxmlformats.org/officeDocument/2006/relationships/image" Target="media/image12.jpeg"/><Relationship Id="rId1" Type="http://schemas.openxmlformats.org/officeDocument/2006/relationships/image" Target="media/image3.png"/></Relationships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www.wps.cn/officeDocument/2020/cellImage" Target="cellimag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220980</xdr:colOff>
      <xdr:row>8</xdr:row>
      <xdr:rowOff>31115</xdr:rowOff>
    </xdr:from>
    <xdr:to>
      <xdr:col>3</xdr:col>
      <xdr:colOff>665480</xdr:colOff>
      <xdr:row>8</xdr:row>
      <xdr:rowOff>381000</xdr:rowOff>
    </xdr:to>
    <xdr:pic>
      <xdr:nvPicPr>
        <xdr:cNvPr id="2" name="图片 1" descr="7680c0fd804cfb0e898d9bedcf1a47f5"/>
        <xdr:cNvPicPr>
          <a:picLocks noChangeAspect="1"/>
        </xdr:cNvPicPr>
      </xdr:nvPicPr>
      <xdr:blipFill>
        <a:blip r:embed="rId1"/>
        <a:srcRect t="26103" b="15116"/>
        <a:stretch>
          <a:fillRect/>
        </a:stretch>
      </xdr:blipFill>
      <xdr:spPr>
        <a:xfrm>
          <a:off x="1859915" y="3647440"/>
          <a:ext cx="444500" cy="349885"/>
        </a:xfrm>
        <a:prstGeom prst="rect">
          <a:avLst/>
        </a:prstGeom>
      </xdr:spPr>
    </xdr:pic>
    <xdr:clientData/>
  </xdr:twoCellAnchor>
  <xdr:twoCellAnchor editAs="oneCell">
    <xdr:from>
      <xdr:col>3</xdr:col>
      <xdr:colOff>240030</xdr:colOff>
      <xdr:row>11</xdr:row>
      <xdr:rowOff>40005</xdr:rowOff>
    </xdr:from>
    <xdr:to>
      <xdr:col>3</xdr:col>
      <xdr:colOff>621665</xdr:colOff>
      <xdr:row>12</xdr:row>
      <xdr:rowOff>26670</xdr:rowOff>
    </xdr:to>
    <xdr:pic>
      <xdr:nvPicPr>
        <xdr:cNvPr id="3" name="图片 2" descr="2f366df2d3ad3f257c8e03263a84c20e"/>
        <xdr:cNvPicPr>
          <a:picLocks noChangeAspect="1"/>
        </xdr:cNvPicPr>
      </xdr:nvPicPr>
      <xdr:blipFill>
        <a:blip r:embed="rId2"/>
        <a:srcRect t="12146" b="9825"/>
        <a:stretch>
          <a:fillRect/>
        </a:stretch>
      </xdr:blipFill>
      <xdr:spPr>
        <a:xfrm>
          <a:off x="1878965" y="4875530"/>
          <a:ext cx="381635" cy="393065"/>
        </a:xfrm>
        <a:prstGeom prst="rect">
          <a:avLst/>
        </a:prstGeom>
      </xdr:spPr>
    </xdr:pic>
    <xdr:clientData/>
  </xdr:twoCellAnchor>
  <xdr:twoCellAnchor editAs="oneCell">
    <xdr:from>
      <xdr:col>3</xdr:col>
      <xdr:colOff>201295</xdr:colOff>
      <xdr:row>9</xdr:row>
      <xdr:rowOff>46990</xdr:rowOff>
    </xdr:from>
    <xdr:to>
      <xdr:col>3</xdr:col>
      <xdr:colOff>645795</xdr:colOff>
      <xdr:row>9</xdr:row>
      <xdr:rowOff>396875</xdr:rowOff>
    </xdr:to>
    <xdr:pic>
      <xdr:nvPicPr>
        <xdr:cNvPr id="4" name="图片 3" descr="7680c0fd804cfb0e898d9bedcf1a47f5"/>
        <xdr:cNvPicPr>
          <a:picLocks noChangeAspect="1"/>
        </xdr:cNvPicPr>
      </xdr:nvPicPr>
      <xdr:blipFill>
        <a:blip r:embed="rId1"/>
        <a:srcRect t="26103" b="15116"/>
        <a:stretch>
          <a:fillRect/>
        </a:stretch>
      </xdr:blipFill>
      <xdr:spPr>
        <a:xfrm>
          <a:off x="1840230" y="4069715"/>
          <a:ext cx="444500" cy="349885"/>
        </a:xfrm>
        <a:prstGeom prst="rect">
          <a:avLst/>
        </a:prstGeom>
      </xdr:spPr>
    </xdr:pic>
    <xdr:clientData/>
  </xdr:twoCellAnchor>
  <xdr:twoCellAnchor editAs="oneCell">
    <xdr:from>
      <xdr:col>3</xdr:col>
      <xdr:colOff>205740</xdr:colOff>
      <xdr:row>10</xdr:row>
      <xdr:rowOff>25400</xdr:rowOff>
    </xdr:from>
    <xdr:to>
      <xdr:col>3</xdr:col>
      <xdr:colOff>650240</xdr:colOff>
      <xdr:row>10</xdr:row>
      <xdr:rowOff>375285</xdr:rowOff>
    </xdr:to>
    <xdr:pic>
      <xdr:nvPicPr>
        <xdr:cNvPr id="5" name="图片 4" descr="7680c0fd804cfb0e898d9bedcf1a47f5"/>
        <xdr:cNvPicPr>
          <a:picLocks noChangeAspect="1"/>
        </xdr:cNvPicPr>
      </xdr:nvPicPr>
      <xdr:blipFill>
        <a:blip r:embed="rId1"/>
        <a:srcRect t="26103" b="15116"/>
        <a:stretch>
          <a:fillRect/>
        </a:stretch>
      </xdr:blipFill>
      <xdr:spPr>
        <a:xfrm>
          <a:off x="1844675" y="4454525"/>
          <a:ext cx="444500" cy="34988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62"/>
  <sheetViews>
    <sheetView showGridLines="0" tabSelected="1" zoomScaleSheetLayoutView="60" workbookViewId="0">
      <selection activeCell="A1" sqref="A1:H1"/>
    </sheetView>
  </sheetViews>
  <sheetFormatPr defaultColWidth="9.33333333333333" defaultRowHeight="11.25" outlineLevelCol="7"/>
  <cols>
    <col min="1" max="1" width="7.6" customWidth="1"/>
    <col min="2" max="2" width="9.24444444444444" style="2" customWidth="1"/>
    <col min="3" max="3" width="11.8333333333333" customWidth="1"/>
    <col min="4" max="4" width="15.6444444444444" customWidth="1"/>
    <col min="5" max="5" width="45.4222222222222" customWidth="1"/>
    <col min="6" max="7" width="10.5" customWidth="1"/>
    <col min="8" max="8" width="17.3333333333333" customWidth="1"/>
  </cols>
  <sheetData>
    <row r="1" ht="3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42.7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8" customHeight="1" spans="1:8">
      <c r="A3" s="5" t="s">
        <v>2</v>
      </c>
      <c r="B3" s="6" t="s">
        <v>3</v>
      </c>
      <c r="C3" s="7" t="s">
        <v>4</v>
      </c>
      <c r="D3" s="8" t="s">
        <v>5</v>
      </c>
      <c r="E3" s="8" t="s">
        <v>6</v>
      </c>
      <c r="F3" s="9" t="s">
        <v>7</v>
      </c>
      <c r="G3" s="9" t="s">
        <v>8</v>
      </c>
      <c r="H3" s="10" t="s">
        <v>9</v>
      </c>
    </row>
    <row r="4" ht="39" customHeight="1" spans="1:8">
      <c r="A4" s="5">
        <v>1</v>
      </c>
      <c r="B4" s="11" t="s">
        <v>10</v>
      </c>
      <c r="C4" s="12" t="s">
        <v>11</v>
      </c>
      <c r="D4" s="8" t="str">
        <f>_xlfn.DISPIMG("ID_AFE41FFE183F4A9AA5EE0EE7EAB33B2A",1)</f>
        <v>=DISPIMG("ID_AFE41FFE183F4A9AA5EE0EE7EAB33B2A",1)</v>
      </c>
      <c r="E4" s="13" t="s">
        <v>12</v>
      </c>
      <c r="F4" s="14" t="s">
        <v>13</v>
      </c>
      <c r="G4" s="9" t="s">
        <v>14</v>
      </c>
      <c r="H4" s="15"/>
    </row>
    <row r="5" ht="37" customHeight="1" spans="1:8">
      <c r="A5" s="5">
        <v>2</v>
      </c>
      <c r="B5" s="16"/>
      <c r="C5" s="12" t="s">
        <v>15</v>
      </c>
      <c r="D5" s="8" t="str">
        <f>_xlfn.DISPIMG("ID_8BF0F2AB8A6642D1920C6829D8FEBCEA",1)</f>
        <v>=DISPIMG("ID_8BF0F2AB8A6642D1920C6829D8FEBCEA",1)</v>
      </c>
      <c r="E5" s="10" t="s">
        <v>16</v>
      </c>
      <c r="F5" s="14" t="s">
        <v>13</v>
      </c>
      <c r="G5" s="9" t="s">
        <v>14</v>
      </c>
      <c r="H5" s="15"/>
    </row>
    <row r="6" ht="37" customHeight="1" spans="1:8">
      <c r="A6" s="5">
        <v>3</v>
      </c>
      <c r="B6" s="17"/>
      <c r="C6" s="12" t="s">
        <v>17</v>
      </c>
      <c r="D6" s="10" t="str">
        <f>_xlfn.DISPIMG("ID_DED4A0C0D4084B50AA403D6FD375D2EA",1)</f>
        <v>=DISPIMG("ID_DED4A0C0D4084B50AA403D6FD375D2EA",1)</v>
      </c>
      <c r="E6" s="10" t="s">
        <v>18</v>
      </c>
      <c r="F6" s="10" t="s">
        <v>13</v>
      </c>
      <c r="G6" s="9" t="s">
        <v>14</v>
      </c>
      <c r="H6" s="18"/>
    </row>
    <row r="7" ht="36" customHeight="1" spans="1:8">
      <c r="A7" s="5">
        <v>4</v>
      </c>
      <c r="B7" s="11" t="s">
        <v>19</v>
      </c>
      <c r="C7" s="12" t="s">
        <v>20</v>
      </c>
      <c r="D7" s="8" t="str">
        <f>_xlfn.DISPIMG("ID_AD8E5EC3DC64408B91074F6329C1206F",1)</f>
        <v>=DISPIMG("ID_AD8E5EC3DC64408B91074F6329C1206F",1)</v>
      </c>
      <c r="E7" s="13" t="s">
        <v>21</v>
      </c>
      <c r="F7" s="14" t="s">
        <v>13</v>
      </c>
      <c r="G7" s="9" t="s">
        <v>14</v>
      </c>
      <c r="H7" s="15"/>
    </row>
    <row r="8" ht="30" customHeight="1" spans="1:8">
      <c r="A8" s="19">
        <v>5</v>
      </c>
      <c r="B8" s="16"/>
      <c r="C8" s="20" t="s">
        <v>15</v>
      </c>
      <c r="D8" s="21" t="str">
        <f>_xlfn.DISPIMG("ID_E59BCB88013B47559149B3DEDEC4EC83",1)</f>
        <v>=DISPIMG("ID_E59BCB88013B47559149B3DEDEC4EC83",1)</v>
      </c>
      <c r="E8" s="13" t="s">
        <v>16</v>
      </c>
      <c r="F8" s="14" t="s">
        <v>13</v>
      </c>
      <c r="G8" s="14" t="s">
        <v>14</v>
      </c>
      <c r="H8" s="18"/>
    </row>
    <row r="9" ht="32" customHeight="1" spans="1:8">
      <c r="A9" s="19">
        <v>6</v>
      </c>
      <c r="B9" s="17"/>
      <c r="C9" s="22" t="s">
        <v>22</v>
      </c>
      <c r="D9" s="11"/>
      <c r="E9" s="13" t="s">
        <v>21</v>
      </c>
      <c r="F9" s="14" t="s">
        <v>13</v>
      </c>
      <c r="G9" s="14" t="s">
        <v>14</v>
      </c>
      <c r="H9" s="18"/>
    </row>
    <row r="10" ht="32" customHeight="1" spans="1:8">
      <c r="A10" s="19">
        <v>7</v>
      </c>
      <c r="B10" s="23" t="s">
        <v>23</v>
      </c>
      <c r="C10" s="22" t="s">
        <v>24</v>
      </c>
      <c r="D10" s="11"/>
      <c r="E10" s="13" t="s">
        <v>25</v>
      </c>
      <c r="F10" s="14" t="s">
        <v>13</v>
      </c>
      <c r="G10" s="14" t="s">
        <v>14</v>
      </c>
      <c r="H10" s="18"/>
    </row>
    <row r="11" ht="32" customHeight="1" spans="1:8">
      <c r="A11" s="19">
        <v>8</v>
      </c>
      <c r="B11" s="23" t="s">
        <v>26</v>
      </c>
      <c r="C11" s="22" t="s">
        <v>24</v>
      </c>
      <c r="D11" s="11"/>
      <c r="E11" s="13" t="s">
        <v>25</v>
      </c>
      <c r="F11" s="14" t="s">
        <v>13</v>
      </c>
      <c r="G11" s="14" t="s">
        <v>14</v>
      </c>
      <c r="H11" s="18"/>
    </row>
    <row r="12" ht="32" customHeight="1" spans="1:8">
      <c r="A12" s="19">
        <v>9</v>
      </c>
      <c r="B12" s="24" t="s">
        <v>27</v>
      </c>
      <c r="C12" s="22" t="s">
        <v>24</v>
      </c>
      <c r="D12" s="11"/>
      <c r="E12" s="13" t="s">
        <v>28</v>
      </c>
      <c r="F12" s="14" t="s">
        <v>13</v>
      </c>
      <c r="G12" s="14" t="s">
        <v>14</v>
      </c>
      <c r="H12" s="18"/>
    </row>
    <row r="13" ht="32" customHeight="1" spans="1:8">
      <c r="A13" s="4" t="s">
        <v>29</v>
      </c>
      <c r="B13" s="4"/>
      <c r="C13" s="4"/>
      <c r="D13" s="4"/>
      <c r="E13" s="4"/>
      <c r="F13" s="4"/>
      <c r="G13" s="4"/>
      <c r="H13" s="4"/>
    </row>
    <row r="14" ht="27" customHeight="1" spans="1:8">
      <c r="A14" s="25" t="s">
        <v>2</v>
      </c>
      <c r="B14" s="25" t="s">
        <v>30</v>
      </c>
      <c r="C14" s="25"/>
      <c r="D14" s="25" t="s">
        <v>5</v>
      </c>
      <c r="E14" s="25" t="s">
        <v>6</v>
      </c>
      <c r="F14" s="25" t="s">
        <v>7</v>
      </c>
      <c r="G14" s="25" t="s">
        <v>8</v>
      </c>
      <c r="H14" s="25" t="s">
        <v>9</v>
      </c>
    </row>
    <row r="15" s="1" customFormat="1" ht="71.55" spans="1:8">
      <c r="A15" s="25">
        <v>8</v>
      </c>
      <c r="B15" s="26" t="s">
        <v>31</v>
      </c>
      <c r="C15" s="7"/>
      <c r="D15" s="8" t="str">
        <f>_xlfn.DISPIMG("ID_53A11D7FA4AE44A2A6E0D2E4CC3261DF",1)</f>
        <v>=DISPIMG("ID_53A11D7FA4AE44A2A6E0D2E4CC3261DF",1)</v>
      </c>
      <c r="E15" s="27" t="s">
        <v>32</v>
      </c>
      <c r="F15" s="27" t="s">
        <v>33</v>
      </c>
      <c r="G15" s="8" t="s">
        <v>34</v>
      </c>
      <c r="H15" s="8"/>
    </row>
    <row r="16" s="1" customFormat="1" ht="90.35" spans="1:8">
      <c r="A16" s="25">
        <v>9</v>
      </c>
      <c r="B16" s="28" t="s">
        <v>35</v>
      </c>
      <c r="C16" s="29"/>
      <c r="D16" s="8" t="str">
        <f>_xlfn.DISPIMG("ID_A491689EAD37493B8A75BDB52E55306A",1)</f>
        <v>=DISPIMG("ID_A491689EAD37493B8A75BDB52E55306A",1)</v>
      </c>
      <c r="E16" s="27" t="s">
        <v>36</v>
      </c>
      <c r="F16" s="27" t="s">
        <v>33</v>
      </c>
      <c r="G16" s="8" t="s">
        <v>34</v>
      </c>
      <c r="H16" s="8"/>
    </row>
    <row r="17" s="1" customFormat="1" ht="69.05" spans="1:8">
      <c r="A17" s="25">
        <v>10</v>
      </c>
      <c r="B17" s="28" t="s">
        <v>37</v>
      </c>
      <c r="C17" s="29"/>
      <c r="D17" s="8" t="str">
        <f>_xlfn.DISPIMG("ID_2EAE0DD3F2CE4D95A3BB05E0460FF83F",1)</f>
        <v>=DISPIMG("ID_2EAE0DD3F2CE4D95A3BB05E0460FF83F",1)</v>
      </c>
      <c r="E17" s="27" t="s">
        <v>38</v>
      </c>
      <c r="F17" s="27" t="s">
        <v>33</v>
      </c>
      <c r="G17" s="8" t="s">
        <v>34</v>
      </c>
      <c r="H17" s="8"/>
    </row>
    <row r="18" s="1" customFormat="1" ht="67" spans="1:8">
      <c r="A18" s="25">
        <v>11</v>
      </c>
      <c r="B18" s="28" t="s">
        <v>39</v>
      </c>
      <c r="C18" s="29"/>
      <c r="D18" s="8" t="str">
        <f>_xlfn.DISPIMG("ID_FFFEFA7E7446409E902C98E04EC26AFF",1)</f>
        <v>=DISPIMG("ID_FFFEFA7E7446409E902C98E04EC26AFF",1)</v>
      </c>
      <c r="E18" s="27" t="s">
        <v>40</v>
      </c>
      <c r="F18" s="27" t="s">
        <v>33</v>
      </c>
      <c r="G18" s="8" t="s">
        <v>34</v>
      </c>
      <c r="H18" s="8"/>
    </row>
    <row r="19" s="1" customFormat="1" ht="72.85" spans="1:8">
      <c r="A19" s="25">
        <v>12</v>
      </c>
      <c r="B19" s="28" t="s">
        <v>41</v>
      </c>
      <c r="C19" s="29"/>
      <c r="D19" s="8" t="str">
        <f>_xlfn.DISPIMG("ID_3F58630DD94848DD84B2D0F269B753B2",1)</f>
        <v>=DISPIMG("ID_3F58630DD94848DD84B2D0F269B753B2",1)</v>
      </c>
      <c r="E19" s="27" t="s">
        <v>42</v>
      </c>
      <c r="F19" s="27" t="s">
        <v>33</v>
      </c>
      <c r="G19" s="8" t="s">
        <v>34</v>
      </c>
      <c r="H19" s="8"/>
    </row>
    <row r="20" s="1" customFormat="1" ht="46" customHeight="1" spans="1:8">
      <c r="A20" s="25">
        <v>13</v>
      </c>
      <c r="B20" s="28" t="s">
        <v>43</v>
      </c>
      <c r="C20" s="29"/>
      <c r="D20" s="8" t="str">
        <f>_xlfn.DISPIMG("ID_906777F8E79043C6BF4A4131E9C3F289",1)</f>
        <v>=DISPIMG("ID_906777F8E79043C6BF4A4131E9C3F289",1)</v>
      </c>
      <c r="E20" s="27" t="s">
        <v>42</v>
      </c>
      <c r="F20" s="27" t="s">
        <v>33</v>
      </c>
      <c r="G20" s="8" t="s">
        <v>34</v>
      </c>
      <c r="H20" s="8"/>
    </row>
    <row r="21" s="1" customFormat="1" ht="82.4" spans="1:8">
      <c r="A21" s="25">
        <v>14</v>
      </c>
      <c r="B21" s="28" t="s">
        <v>44</v>
      </c>
      <c r="C21" s="29"/>
      <c r="D21" s="8" t="str">
        <f>_xlfn.DISPIMG("ID_3DB7A35F27A544CAA1A4392E621AFB24",1)</f>
        <v>=DISPIMG("ID_3DB7A35F27A544CAA1A4392E621AFB24",1)</v>
      </c>
      <c r="E21" s="27" t="s">
        <v>45</v>
      </c>
      <c r="F21" s="27" t="s">
        <v>33</v>
      </c>
      <c r="G21" s="8" t="s">
        <v>34</v>
      </c>
      <c r="H21" s="8"/>
    </row>
    <row r="22" s="1" customFormat="1" ht="106.65" spans="1:8">
      <c r="A22" s="25">
        <v>15</v>
      </c>
      <c r="B22" s="28" t="s">
        <v>46</v>
      </c>
      <c r="C22" s="29"/>
      <c r="D22" s="8" t="str">
        <f>_xlfn.DISPIMG("ID_4E6B1D263EAF4E8CB6EFF14031766D30",1)</f>
        <v>=DISPIMG("ID_4E6B1D263EAF4E8CB6EFF14031766D30",1)</v>
      </c>
      <c r="E22" s="27" t="s">
        <v>47</v>
      </c>
      <c r="F22" s="27" t="s">
        <v>33</v>
      </c>
      <c r="G22" s="8" t="s">
        <v>34</v>
      </c>
      <c r="H22" s="8"/>
    </row>
    <row r="23" s="1" customFormat="1" ht="76.55" spans="1:8">
      <c r="A23" s="25">
        <v>16</v>
      </c>
      <c r="B23" s="28" t="s">
        <v>48</v>
      </c>
      <c r="C23" s="29"/>
      <c r="D23" s="8" t="str">
        <f>_xlfn.DISPIMG("ID_24143D264757496894F5741D6E867720",1)</f>
        <v>=DISPIMG("ID_24143D264757496894F5741D6E867720",1)</v>
      </c>
      <c r="E23" s="27" t="s">
        <v>49</v>
      </c>
      <c r="F23" s="27" t="s">
        <v>33</v>
      </c>
      <c r="G23" s="8" t="s">
        <v>34</v>
      </c>
      <c r="H23" s="8"/>
    </row>
    <row r="24" s="1" customFormat="1" ht="83" spans="1:8">
      <c r="A24" s="25">
        <v>17</v>
      </c>
      <c r="B24" s="28" t="s">
        <v>50</v>
      </c>
      <c r="C24" s="29"/>
      <c r="D24" s="8" t="str">
        <f>_xlfn.DISPIMG("ID_82878E9F26E54B68966D7297C0B7C740",1)</f>
        <v>=DISPIMG("ID_82878E9F26E54B68966D7297C0B7C740",1)</v>
      </c>
      <c r="E24" s="27" t="s">
        <v>49</v>
      </c>
      <c r="F24" s="27" t="s">
        <v>33</v>
      </c>
      <c r="G24" s="8" t="s">
        <v>34</v>
      </c>
      <c r="H24" s="8"/>
    </row>
    <row r="25" s="1" customFormat="1" ht="92.75" spans="1:8">
      <c r="A25" s="25">
        <v>18</v>
      </c>
      <c r="B25" s="28" t="s">
        <v>51</v>
      </c>
      <c r="C25" s="29"/>
      <c r="D25" s="8" t="str">
        <f>_xlfn.DISPIMG("ID_52ECFE0C05224075AC3D0DC3C641B9CC",1)</f>
        <v>=DISPIMG("ID_52ECFE0C05224075AC3D0DC3C641B9CC",1)</v>
      </c>
      <c r="E25" s="27" t="s">
        <v>42</v>
      </c>
      <c r="F25" s="27" t="s">
        <v>33</v>
      </c>
      <c r="G25" s="8" t="s">
        <v>34</v>
      </c>
      <c r="H25" s="8"/>
    </row>
    <row r="26" s="1" customFormat="1" ht="89.75" spans="1:8">
      <c r="A26" s="25">
        <v>19</v>
      </c>
      <c r="B26" s="28" t="s">
        <v>52</v>
      </c>
      <c r="C26" s="29"/>
      <c r="D26" s="8" t="str">
        <f>_xlfn.DISPIMG("ID_50E680B2960F4ECD8680131C1154DC19",1)</f>
        <v>=DISPIMG("ID_50E680B2960F4ECD8680131C1154DC19",1)</v>
      </c>
      <c r="E26" s="27" t="s">
        <v>53</v>
      </c>
      <c r="F26" s="27" t="s">
        <v>33</v>
      </c>
      <c r="G26" s="8" t="s">
        <v>34</v>
      </c>
      <c r="H26" s="8"/>
    </row>
    <row r="27" s="1" customFormat="1" ht="82.85" spans="1:8">
      <c r="A27" s="25">
        <v>20</v>
      </c>
      <c r="B27" s="28" t="s">
        <v>54</v>
      </c>
      <c r="C27" s="29"/>
      <c r="D27" s="8" t="str">
        <f>_xlfn.DISPIMG("ID_90ABB10100144AE8A2689C3A44EFB95B",1)</f>
        <v>=DISPIMG("ID_90ABB10100144AE8A2689C3A44EFB95B",1)</v>
      </c>
      <c r="E27" s="27" t="s">
        <v>42</v>
      </c>
      <c r="F27" s="27" t="s">
        <v>33</v>
      </c>
      <c r="G27" s="8" t="s">
        <v>34</v>
      </c>
      <c r="H27" s="8"/>
    </row>
    <row r="28" s="1" customFormat="1" ht="59.8" spans="1:8">
      <c r="A28" s="25">
        <v>21</v>
      </c>
      <c r="B28" s="28" t="s">
        <v>55</v>
      </c>
      <c r="C28" s="29"/>
      <c r="D28" s="8" t="str">
        <f>_xlfn.DISPIMG("ID_C5EB431D132241DEB44E9B12B409D0F5",1)</f>
        <v>=DISPIMG("ID_C5EB431D132241DEB44E9B12B409D0F5",1)</v>
      </c>
      <c r="E28" s="27" t="s">
        <v>38</v>
      </c>
      <c r="F28" s="27" t="s">
        <v>33</v>
      </c>
      <c r="G28" s="8" t="s">
        <v>34</v>
      </c>
      <c r="H28" s="8"/>
    </row>
    <row r="29" s="1" customFormat="1" ht="78.3" spans="1:8">
      <c r="A29" s="25">
        <v>22</v>
      </c>
      <c r="B29" s="28" t="s">
        <v>56</v>
      </c>
      <c r="C29" s="29"/>
      <c r="D29" s="8" t="str">
        <f>_xlfn.DISPIMG("ID_E625257AB7584E79AC0A9F1DC0B329D4",1)</f>
        <v>=DISPIMG("ID_E625257AB7584E79AC0A9F1DC0B329D4",1)</v>
      </c>
      <c r="E29" s="27" t="s">
        <v>53</v>
      </c>
      <c r="F29" s="27" t="s">
        <v>33</v>
      </c>
      <c r="G29" s="8" t="s">
        <v>34</v>
      </c>
      <c r="H29" s="8"/>
    </row>
    <row r="30" s="1" customFormat="1" ht="68.95" spans="1:8">
      <c r="A30" s="25">
        <v>23</v>
      </c>
      <c r="B30" s="28" t="s">
        <v>57</v>
      </c>
      <c r="C30" s="29"/>
      <c r="D30" s="8" t="str">
        <f>_xlfn.DISPIMG("ID_29226CE4D4804F17B7C5510740B5DC4C",1)</f>
        <v>=DISPIMG("ID_29226CE4D4804F17B7C5510740B5DC4C",1)</v>
      </c>
      <c r="E30" s="27" t="s">
        <v>45</v>
      </c>
      <c r="F30" s="27" t="s">
        <v>33</v>
      </c>
      <c r="G30" s="8" t="s">
        <v>34</v>
      </c>
      <c r="H30" s="8"/>
    </row>
    <row r="31" s="1" customFormat="1" ht="80.4" spans="1:8">
      <c r="A31" s="25">
        <v>24</v>
      </c>
      <c r="B31" s="28" t="s">
        <v>58</v>
      </c>
      <c r="C31" s="29"/>
      <c r="D31" s="8" t="str">
        <f>_xlfn.DISPIMG("ID_F3270CF2C91B44069D782C0F636ACAE3",1)</f>
        <v>=DISPIMG("ID_F3270CF2C91B44069D782C0F636ACAE3",1)</v>
      </c>
      <c r="E31" s="27" t="s">
        <v>45</v>
      </c>
      <c r="F31" s="27" t="s">
        <v>33</v>
      </c>
      <c r="G31" s="8" t="s">
        <v>34</v>
      </c>
      <c r="H31" s="8"/>
    </row>
    <row r="32" s="1" customFormat="1" ht="85" spans="1:8">
      <c r="A32" s="25">
        <v>25</v>
      </c>
      <c r="B32" s="28" t="s">
        <v>59</v>
      </c>
      <c r="C32" s="29"/>
      <c r="D32" s="8" t="str">
        <f>_xlfn.DISPIMG("ID_C6625EA8F0CE47ECBFED08005C1C742B",1)</f>
        <v>=DISPIMG("ID_C6625EA8F0CE47ECBFED08005C1C742B",1)</v>
      </c>
      <c r="E32" s="27" t="s">
        <v>60</v>
      </c>
      <c r="F32" s="27" t="s">
        <v>33</v>
      </c>
      <c r="G32" s="8" t="s">
        <v>34</v>
      </c>
      <c r="H32" s="8"/>
    </row>
    <row r="33" s="1" customFormat="1" ht="86.75" spans="1:8">
      <c r="A33" s="25">
        <v>26</v>
      </c>
      <c r="B33" s="28" t="s">
        <v>61</v>
      </c>
      <c r="C33" s="29"/>
      <c r="D33" s="8" t="str">
        <f>_xlfn.DISPIMG("ID_A7665679FFE2408B97CA814B28485605",1)</f>
        <v>=DISPIMG("ID_A7665679FFE2408B97CA814B28485605",1)</v>
      </c>
      <c r="E33" s="27" t="s">
        <v>53</v>
      </c>
      <c r="F33" s="27" t="s">
        <v>33</v>
      </c>
      <c r="G33" s="8" t="s">
        <v>34</v>
      </c>
      <c r="H33" s="8"/>
    </row>
    <row r="34" s="1" customFormat="1" ht="67.45" spans="1:8">
      <c r="A34" s="25">
        <v>27</v>
      </c>
      <c r="B34" s="28" t="s">
        <v>62</v>
      </c>
      <c r="C34" s="29"/>
      <c r="D34" s="8" t="str">
        <f>_xlfn.DISPIMG("ID_AF830F7EA14F478DB23D16445B14A1A9",1)</f>
        <v>=DISPIMG("ID_AF830F7EA14F478DB23D16445B14A1A9",1)</v>
      </c>
      <c r="E34" s="27" t="s">
        <v>45</v>
      </c>
      <c r="F34" s="27" t="s">
        <v>33</v>
      </c>
      <c r="G34" s="8" t="s">
        <v>34</v>
      </c>
      <c r="H34" s="8"/>
    </row>
    <row r="35" s="1" customFormat="1" ht="76.1" spans="1:8">
      <c r="A35" s="25">
        <v>28</v>
      </c>
      <c r="B35" s="28" t="s">
        <v>63</v>
      </c>
      <c r="C35" s="29"/>
      <c r="D35" s="8" t="str">
        <f>_xlfn.DISPIMG("ID_4E6524DD40B34ED493B6037866C9E755",1)</f>
        <v>=DISPIMG("ID_4E6524DD40B34ED493B6037866C9E755",1)</v>
      </c>
      <c r="E35" s="27" t="s">
        <v>42</v>
      </c>
      <c r="F35" s="27" t="s">
        <v>33</v>
      </c>
      <c r="G35" s="8" t="s">
        <v>34</v>
      </c>
      <c r="H35" s="8"/>
    </row>
    <row r="36" s="1" customFormat="1" ht="59.15" spans="1:8">
      <c r="A36" s="25">
        <v>29</v>
      </c>
      <c r="B36" s="30" t="s">
        <v>64</v>
      </c>
      <c r="C36" s="31"/>
      <c r="D36" s="21" t="str">
        <f>_xlfn.DISPIMG("ID_7CAB7FA9FC5F44AAABEA0EA53C99D5C1",1)</f>
        <v>=DISPIMG("ID_7CAB7FA9FC5F44AAABEA0EA53C99D5C1",1)</v>
      </c>
      <c r="E36" s="32" t="s">
        <v>42</v>
      </c>
      <c r="F36" s="27" t="s">
        <v>33</v>
      </c>
      <c r="G36" s="8" t="s">
        <v>34</v>
      </c>
      <c r="H36" s="21"/>
    </row>
    <row r="37" s="1" customFormat="1" ht="64.35" spans="1:8">
      <c r="A37" s="25">
        <v>30</v>
      </c>
      <c r="B37" s="33" t="s">
        <v>65</v>
      </c>
      <c r="C37" s="33"/>
      <c r="D37" s="8" t="str">
        <f>_xlfn.DISPIMG("ID_4B8C545170B54A1F8638921E7858097A",1)</f>
        <v>=DISPIMG("ID_4B8C545170B54A1F8638921E7858097A",1)</v>
      </c>
      <c r="E37" s="33" t="s">
        <v>45</v>
      </c>
      <c r="F37" s="27" t="s">
        <v>33</v>
      </c>
      <c r="G37" s="8" t="s">
        <v>34</v>
      </c>
      <c r="H37" s="8"/>
    </row>
    <row r="38" s="1" customFormat="1" ht="63.9" spans="1:8">
      <c r="A38" s="25">
        <v>31</v>
      </c>
      <c r="B38" s="33" t="s">
        <v>66</v>
      </c>
      <c r="C38" s="33"/>
      <c r="D38" s="8" t="str">
        <f>_xlfn.DISPIMG("ID_EE524DD38B304B1A9EC3C70052F502BC",1)</f>
        <v>=DISPIMG("ID_EE524DD38B304B1A9EC3C70052F502BC",1)</v>
      </c>
      <c r="E38" s="33" t="s">
        <v>45</v>
      </c>
      <c r="F38" s="27" t="s">
        <v>33</v>
      </c>
      <c r="G38" s="8" t="s">
        <v>34</v>
      </c>
      <c r="H38" s="8"/>
    </row>
    <row r="39" s="1" customFormat="1" ht="60.5" spans="1:8">
      <c r="A39" s="25">
        <v>32</v>
      </c>
      <c r="B39" s="33" t="s">
        <v>67</v>
      </c>
      <c r="C39" s="33"/>
      <c r="D39" s="8" t="str">
        <f>_xlfn.DISPIMG("ID_E0729F72111D44829F4FEED2A9FA59CA",1)</f>
        <v>=DISPIMG("ID_E0729F72111D44829F4FEED2A9FA59CA",1)</v>
      </c>
      <c r="E39" s="33" t="s">
        <v>68</v>
      </c>
      <c r="F39" s="27" t="s">
        <v>33</v>
      </c>
      <c r="G39" s="8" t="s">
        <v>34</v>
      </c>
      <c r="H39" s="8"/>
    </row>
    <row r="40" s="1" customFormat="1" ht="59.3" spans="1:8">
      <c r="A40" s="25">
        <v>33</v>
      </c>
      <c r="B40" s="33" t="s">
        <v>69</v>
      </c>
      <c r="C40" s="33"/>
      <c r="D40" s="8" t="str">
        <f>_xlfn.DISPIMG("ID_E54C8A856C7E49B3BF875025E462739B",1)</f>
        <v>=DISPIMG("ID_E54C8A856C7E49B3BF875025E462739B",1)</v>
      </c>
      <c r="E40" s="33" t="s">
        <v>68</v>
      </c>
      <c r="F40" s="27" t="s">
        <v>33</v>
      </c>
      <c r="G40" s="8" t="s">
        <v>34</v>
      </c>
      <c r="H40" s="8"/>
    </row>
    <row r="41" s="1" customFormat="1" ht="70.5" spans="1:8">
      <c r="A41" s="25">
        <v>34</v>
      </c>
      <c r="B41" s="33" t="s">
        <v>70</v>
      </c>
      <c r="C41" s="33" t="s">
        <v>71</v>
      </c>
      <c r="D41" s="8" t="str">
        <f>_xlfn.DISPIMG("ID_2EBFA6F36E08488889573299E8D2DA66",1)</f>
        <v>=DISPIMG("ID_2EBFA6F36E08488889573299E8D2DA66",1)</v>
      </c>
      <c r="E41" s="33" t="s">
        <v>53</v>
      </c>
      <c r="F41" s="27" t="s">
        <v>33</v>
      </c>
      <c r="G41" s="8" t="s">
        <v>34</v>
      </c>
      <c r="H41" s="8"/>
    </row>
    <row r="42" s="1" customFormat="1" ht="63.7" spans="1:8">
      <c r="A42" s="25">
        <v>35</v>
      </c>
      <c r="B42" s="34"/>
      <c r="C42" s="33" t="s">
        <v>72</v>
      </c>
      <c r="D42" s="8" t="str">
        <f>_xlfn.DISPIMG("ID_43C0C8595DC249EABADB102551EEFF27",1)</f>
        <v>=DISPIMG("ID_43C0C8595DC249EABADB102551EEFF27",1)</v>
      </c>
      <c r="E42" s="33" t="s">
        <v>73</v>
      </c>
      <c r="F42" s="27" t="s">
        <v>33</v>
      </c>
      <c r="G42" s="8" t="s">
        <v>34</v>
      </c>
      <c r="H42" s="8"/>
    </row>
    <row r="43" s="1" customFormat="1" ht="61" spans="1:8">
      <c r="A43" s="25">
        <v>36</v>
      </c>
      <c r="B43" s="34"/>
      <c r="C43" s="33" t="s">
        <v>74</v>
      </c>
      <c r="D43" s="8" t="str">
        <f>_xlfn.DISPIMG("ID_812E1F3B6EED407B960F0366A35A17AD",1)</f>
        <v>=DISPIMG("ID_812E1F3B6EED407B960F0366A35A17AD",1)</v>
      </c>
      <c r="E43" s="33" t="s">
        <v>75</v>
      </c>
      <c r="F43" s="27" t="s">
        <v>33</v>
      </c>
      <c r="G43" s="8" t="s">
        <v>34</v>
      </c>
      <c r="H43" s="8"/>
    </row>
    <row r="44" s="1" customFormat="1" ht="71.6" spans="1:8">
      <c r="A44" s="25">
        <v>37</v>
      </c>
      <c r="B44" s="34"/>
      <c r="C44" s="33" t="s">
        <v>76</v>
      </c>
      <c r="D44" s="8" t="str">
        <f>_xlfn.DISPIMG("ID_FCFDA4A726454AF2AAC1AE0695E451AB",1)</f>
        <v>=DISPIMG("ID_FCFDA4A726454AF2AAC1AE0695E451AB",1)</v>
      </c>
      <c r="E44" s="33" t="s">
        <v>77</v>
      </c>
      <c r="F44" s="27" t="s">
        <v>33</v>
      </c>
      <c r="G44" s="8" t="s">
        <v>34</v>
      </c>
      <c r="H44" s="8"/>
    </row>
    <row r="45" s="1" customFormat="1" ht="60.1" spans="1:8">
      <c r="A45" s="25">
        <v>38</v>
      </c>
      <c r="B45" s="34"/>
      <c r="C45" s="33" t="s">
        <v>78</v>
      </c>
      <c r="D45" s="8" t="str">
        <f>_xlfn.DISPIMG("ID_844EFE29934E46529E429E7D23E0792B",1)</f>
        <v>=DISPIMG("ID_844EFE29934E46529E429E7D23E0792B",1)</v>
      </c>
      <c r="E45" s="33" t="s">
        <v>79</v>
      </c>
      <c r="F45" s="27" t="s">
        <v>33</v>
      </c>
      <c r="G45" s="8" t="s">
        <v>34</v>
      </c>
      <c r="H45" s="8"/>
    </row>
    <row r="46" s="1" customFormat="1" ht="68.65" spans="1:8">
      <c r="A46" s="25">
        <v>39</v>
      </c>
      <c r="B46" s="33" t="s">
        <v>80</v>
      </c>
      <c r="C46" s="33" t="s">
        <v>81</v>
      </c>
      <c r="D46" s="8" t="str">
        <f>_xlfn.DISPIMG("ID_57894DDBA5CC437FA3EDA18B6C6A5A70",1)</f>
        <v>=DISPIMG("ID_57894DDBA5CC437FA3EDA18B6C6A5A70",1)</v>
      </c>
      <c r="E46" s="33" t="s">
        <v>45</v>
      </c>
      <c r="F46" s="27" t="s">
        <v>33</v>
      </c>
      <c r="G46" s="8" t="s">
        <v>34</v>
      </c>
      <c r="H46" s="8"/>
    </row>
    <row r="47" s="1" customFormat="1" ht="48.6" spans="1:8">
      <c r="A47" s="25">
        <v>40</v>
      </c>
      <c r="B47" s="35"/>
      <c r="C47" s="33" t="s">
        <v>82</v>
      </c>
      <c r="D47" s="8" t="str">
        <f>_xlfn.DISPIMG("ID_9EDCE0F7E3AD4EEE84C7D9848832446D",1)</f>
        <v>=DISPIMG("ID_9EDCE0F7E3AD4EEE84C7D9848832446D",1)</v>
      </c>
      <c r="E47" s="33" t="s">
        <v>47</v>
      </c>
      <c r="F47" s="27" t="s">
        <v>33</v>
      </c>
      <c r="G47" s="8" t="s">
        <v>34</v>
      </c>
      <c r="H47" s="8"/>
    </row>
    <row r="48" s="1" customFormat="1" ht="63.1" spans="1:8">
      <c r="A48" s="25">
        <v>41</v>
      </c>
      <c r="B48" s="35"/>
      <c r="C48" s="33" t="s">
        <v>83</v>
      </c>
      <c r="D48" s="8" t="str">
        <f>_xlfn.DISPIMG("ID_ED9F99CA94564E519875E01FEAE9AA5D",1)</f>
        <v>=DISPIMG("ID_ED9F99CA94564E519875E01FEAE9AA5D",1)</v>
      </c>
      <c r="E48" s="33" t="s">
        <v>84</v>
      </c>
      <c r="F48" s="27" t="s">
        <v>33</v>
      </c>
      <c r="G48" s="8" t="s">
        <v>34</v>
      </c>
      <c r="H48" s="8"/>
    </row>
    <row r="49" s="1" customFormat="1" ht="54.2" spans="1:8">
      <c r="A49" s="25">
        <v>42</v>
      </c>
      <c r="B49" s="35"/>
      <c r="C49" s="33" t="s">
        <v>85</v>
      </c>
      <c r="D49" s="8" t="str">
        <f>_xlfn.DISPIMG("ID_88C9644ACEFE4AFAA258EDD59D8807C9",1)</f>
        <v>=DISPIMG("ID_88C9644ACEFE4AFAA258EDD59D8807C9",1)</v>
      </c>
      <c r="E49" s="33" t="s">
        <v>45</v>
      </c>
      <c r="F49" s="27" t="s">
        <v>33</v>
      </c>
      <c r="G49" s="8" t="s">
        <v>34</v>
      </c>
      <c r="H49" s="8"/>
    </row>
    <row r="50" s="1" customFormat="1" ht="74" spans="1:8">
      <c r="A50" s="25">
        <v>43</v>
      </c>
      <c r="B50" s="35"/>
      <c r="C50" s="33" t="s">
        <v>86</v>
      </c>
      <c r="D50" s="8" t="str">
        <f>_xlfn.DISPIMG("ID_4F02F74AA1E74EB7856CD2254ED7CAA5",1)</f>
        <v>=DISPIMG("ID_4F02F74AA1E74EB7856CD2254ED7CAA5",1)</v>
      </c>
      <c r="E50" s="33" t="s">
        <v>87</v>
      </c>
      <c r="F50" s="27" t="s">
        <v>33</v>
      </c>
      <c r="G50" s="8" t="s">
        <v>34</v>
      </c>
      <c r="H50" s="8"/>
    </row>
    <row r="51" s="1" customFormat="1" ht="65.55" spans="1:8">
      <c r="A51" s="25">
        <v>44</v>
      </c>
      <c r="B51" s="35"/>
      <c r="C51" s="33" t="s">
        <v>88</v>
      </c>
      <c r="D51" s="8" t="str">
        <f>_xlfn.DISPIMG("ID_14F2D028380E4F779C0B11561CC78E5F",1)</f>
        <v>=DISPIMG("ID_14F2D028380E4F779C0B11561CC78E5F",1)</v>
      </c>
      <c r="E51" s="33" t="s">
        <v>60</v>
      </c>
      <c r="F51" s="27" t="s">
        <v>33</v>
      </c>
      <c r="G51" s="8" t="s">
        <v>34</v>
      </c>
      <c r="H51" s="8"/>
    </row>
    <row r="52" s="1" customFormat="1" ht="75.35" spans="1:8">
      <c r="A52" s="25">
        <v>45</v>
      </c>
      <c r="B52" s="35"/>
      <c r="C52" s="33" t="s">
        <v>89</v>
      </c>
      <c r="D52" s="8" t="str">
        <f>_xlfn.DISPIMG("ID_CAEC9FC5B6B646868A0EC0531C51635F",1)</f>
        <v>=DISPIMG("ID_CAEC9FC5B6B646868A0EC0531C51635F",1)</v>
      </c>
      <c r="E52" s="33" t="s">
        <v>45</v>
      </c>
      <c r="F52" s="27" t="s">
        <v>33</v>
      </c>
      <c r="G52" s="8" t="s">
        <v>34</v>
      </c>
      <c r="H52" s="8"/>
    </row>
    <row r="53" s="1" customFormat="1" ht="75.1" spans="1:8">
      <c r="A53" s="25">
        <v>46</v>
      </c>
      <c r="B53" s="35"/>
      <c r="C53" s="33" t="s">
        <v>90</v>
      </c>
      <c r="D53" s="8" t="str">
        <f>_xlfn.DISPIMG("ID_0C961A33B8164BC985D0DD4031EABAD1",1)</f>
        <v>=DISPIMG("ID_0C961A33B8164BC985D0DD4031EABAD1",1)</v>
      </c>
      <c r="E53" s="33" t="s">
        <v>91</v>
      </c>
      <c r="F53" s="27" t="s">
        <v>33</v>
      </c>
      <c r="G53" s="8" t="s">
        <v>34</v>
      </c>
      <c r="H53" s="8"/>
    </row>
    <row r="54" s="1" customFormat="1" ht="68.15" spans="1:8">
      <c r="A54" s="25">
        <v>47</v>
      </c>
      <c r="B54" s="35"/>
      <c r="C54" s="33" t="s">
        <v>92</v>
      </c>
      <c r="D54" s="8" t="str">
        <f>_xlfn.DISPIMG("ID_92591FCE57364F91A86F8A39EB8ECCF1",1)</f>
        <v>=DISPIMG("ID_92591FCE57364F91A86F8A39EB8ECCF1",1)</v>
      </c>
      <c r="E54" s="33" t="s">
        <v>45</v>
      </c>
      <c r="F54" s="27" t="s">
        <v>33</v>
      </c>
      <c r="G54" s="8" t="s">
        <v>34</v>
      </c>
      <c r="H54" s="8"/>
    </row>
    <row r="55" s="1" customFormat="1" ht="69.5" spans="1:8">
      <c r="A55" s="25">
        <v>48</v>
      </c>
      <c r="B55" s="33" t="s">
        <v>93</v>
      </c>
      <c r="C55" s="33" t="s">
        <v>94</v>
      </c>
      <c r="D55" s="8" t="str">
        <f>_xlfn.DISPIMG("ID_7A455B208AD6493FAC6E176E27552B6B",1)</f>
        <v>=DISPIMG("ID_7A455B208AD6493FAC6E176E27552B6B",1)</v>
      </c>
      <c r="E55" s="33" t="s">
        <v>84</v>
      </c>
      <c r="F55" s="27" t="s">
        <v>33</v>
      </c>
      <c r="G55" s="8" t="s">
        <v>34</v>
      </c>
      <c r="H55" s="8"/>
    </row>
    <row r="56" s="1" customFormat="1" ht="58.1" spans="1:8">
      <c r="A56" s="25">
        <v>49</v>
      </c>
      <c r="B56" s="35"/>
      <c r="C56" s="33" t="s">
        <v>95</v>
      </c>
      <c r="D56" s="8" t="str">
        <f>_xlfn.DISPIMG("ID_4773C3919FB944B8A568DF658BE0C005",1)</f>
        <v>=DISPIMG("ID_4773C3919FB944B8A568DF658BE0C005",1)</v>
      </c>
      <c r="E56" s="33" t="s">
        <v>45</v>
      </c>
      <c r="F56" s="27" t="s">
        <v>33</v>
      </c>
      <c r="G56" s="8" t="s">
        <v>34</v>
      </c>
      <c r="H56" s="8"/>
    </row>
    <row r="57" s="1" customFormat="1" ht="64.1" spans="1:8">
      <c r="A57" s="25">
        <v>50</v>
      </c>
      <c r="B57" s="35"/>
      <c r="C57" s="33" t="s">
        <v>96</v>
      </c>
      <c r="D57" s="8" t="str">
        <f>_xlfn.DISPIMG("ID_9663C46873924E48A3CFA51B372F09F2",1)</f>
        <v>=DISPIMG("ID_9663C46873924E48A3CFA51B372F09F2",1)</v>
      </c>
      <c r="E57" s="33" t="s">
        <v>45</v>
      </c>
      <c r="F57" s="27" t="s">
        <v>33</v>
      </c>
      <c r="G57" s="8" t="s">
        <v>34</v>
      </c>
      <c r="H57" s="8"/>
    </row>
    <row r="58" s="1" customFormat="1" ht="88.8" spans="1:8">
      <c r="A58" s="25">
        <v>51</v>
      </c>
      <c r="B58" s="35"/>
      <c r="C58" s="33" t="s">
        <v>97</v>
      </c>
      <c r="D58" s="8" t="str">
        <f>_xlfn.DISPIMG("ID_92BABA4518A44B66840E3043FBC95661",1)</f>
        <v>=DISPIMG("ID_92BABA4518A44B66840E3043FBC95661",1)</v>
      </c>
      <c r="E58" s="33" t="s">
        <v>98</v>
      </c>
      <c r="F58" s="27" t="s">
        <v>33</v>
      </c>
      <c r="G58" s="8" t="s">
        <v>34</v>
      </c>
      <c r="H58" s="8"/>
    </row>
    <row r="59" s="1" customFormat="1" ht="79.6" spans="1:8">
      <c r="A59" s="25">
        <v>52</v>
      </c>
      <c r="B59" s="36"/>
      <c r="C59" s="37" t="s">
        <v>99</v>
      </c>
      <c r="D59" s="21" t="str">
        <f>_xlfn.DISPIMG("ID_B800851D9FDE4000A742BA865CD23A83",1)</f>
        <v>=DISPIMG("ID_B800851D9FDE4000A742BA865CD23A83",1)</v>
      </c>
      <c r="E59" s="37" t="s">
        <v>100</v>
      </c>
      <c r="F59" s="32" t="s">
        <v>33</v>
      </c>
      <c r="G59" s="21" t="s">
        <v>34</v>
      </c>
      <c r="H59" s="8"/>
    </row>
    <row r="60" s="1" customFormat="1" ht="63" customHeight="1" spans="1:8">
      <c r="A60" s="25">
        <v>53</v>
      </c>
      <c r="B60" s="38" t="s">
        <v>101</v>
      </c>
      <c r="C60" s="39"/>
      <c r="D60" s="39"/>
      <c r="E60" s="39"/>
      <c r="F60" s="39"/>
      <c r="G60" s="40"/>
      <c r="H60" s="8"/>
    </row>
    <row r="61" s="1" customFormat="1" ht="63" customHeight="1" spans="1:8">
      <c r="A61" s="25">
        <v>54</v>
      </c>
      <c r="B61" s="38" t="s">
        <v>102</v>
      </c>
      <c r="C61" s="39"/>
      <c r="D61" s="39"/>
      <c r="E61" s="39"/>
      <c r="F61" s="39"/>
      <c r="G61" s="40"/>
      <c r="H61" s="8"/>
    </row>
    <row r="62" s="1" customFormat="1" ht="63" customHeight="1" spans="1:8">
      <c r="A62" s="25">
        <v>55</v>
      </c>
      <c r="B62" s="38" t="s">
        <v>103</v>
      </c>
      <c r="C62" s="39"/>
      <c r="D62" s="39"/>
      <c r="E62" s="39"/>
      <c r="F62" s="39"/>
      <c r="G62" s="40"/>
      <c r="H62" s="8"/>
    </row>
  </sheetData>
  <mergeCells count="39">
    <mergeCell ref="A1:H1"/>
    <mergeCell ref="A2:H2"/>
    <mergeCell ref="A13:H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60:G60"/>
    <mergeCell ref="B61:G61"/>
    <mergeCell ref="B62:G62"/>
    <mergeCell ref="B4:B6"/>
    <mergeCell ref="B7:B9"/>
    <mergeCell ref="B41:B45"/>
    <mergeCell ref="B46:B51"/>
    <mergeCell ref="B52:B54"/>
    <mergeCell ref="B55:B59"/>
  </mergeCells>
  <printOptions horizontalCentered="1" verticalCentered="1"/>
  <pageMargins left="0.196850393700787" right="0.196850393700787" top="0" bottom="0" header="0" footer="0"/>
  <pageSetup paperSize="9" fitToHeight="0" orientation="portrait" horizontalDpi="204" verticalDpi="98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 (Beijing) Limited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王吉</cp:lastModifiedBy>
  <cp:revision>1</cp:revision>
  <dcterms:created xsi:type="dcterms:W3CDTF">2013-04-01T13:36:00Z</dcterms:created>
  <cp:lastPrinted>2023-06-13T08:52:00Z</cp:lastPrinted>
  <dcterms:modified xsi:type="dcterms:W3CDTF">2026-01-02T01:23:10Z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4C911D85C3AF544DFA9A3669C71FA3A2_43</vt:lpwstr>
  </property>
  <property fmtid="{D5CDD505-2E9C-101B-9397-08002B2CF9AE}" pid="4" name="CalculationRule">
    <vt:i4>0</vt:i4>
  </property>
</Properties>
</file>